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9" activeTab="1"/>
  </bookViews>
  <sheets>
    <sheet name="2011 temp" sheetId="1" r:id="rId1"/>
    <sheet name="Algandm" sheetId="2" r:id="rId2"/>
  </sheets>
  <definedNames/>
  <calcPr fullCalcOnLoad="1"/>
</workbook>
</file>

<file path=xl/sharedStrings.xml><?xml version="1.0" encoding="utf-8"?>
<sst xmlns="http://schemas.openxmlformats.org/spreadsheetml/2006/main" count="447" uniqueCount="218">
  <si>
    <t>Max</t>
  </si>
  <si>
    <t>Average</t>
  </si>
  <si>
    <t>Min</t>
  </si>
  <si>
    <t>Detsember 3</t>
  </si>
  <si>
    <t>Detsember 2</t>
  </si>
  <si>
    <t>Detsember 1</t>
  </si>
  <si>
    <t>November 3</t>
  </si>
  <si>
    <t>November 2</t>
  </si>
  <si>
    <t>November 1</t>
  </si>
  <si>
    <t>Oktoober 3</t>
  </si>
  <si>
    <t>Oktoober 2</t>
  </si>
  <si>
    <t>Oktoober 1</t>
  </si>
  <si>
    <t>September 3</t>
  </si>
  <si>
    <t>September 2</t>
  </si>
  <si>
    <t>September 1</t>
  </si>
  <si>
    <t>August 3</t>
  </si>
  <si>
    <t>August 2</t>
  </si>
  <si>
    <t>August 1</t>
  </si>
  <si>
    <t>Juuli 3</t>
  </si>
  <si>
    <t>Juuli 2</t>
  </si>
  <si>
    <t>Juuli 1</t>
  </si>
  <si>
    <t>Juuni 3</t>
  </si>
  <si>
    <t>Juuni 2</t>
  </si>
  <si>
    <t>Juuni 1</t>
  </si>
  <si>
    <t>Mai 3</t>
  </si>
  <si>
    <t>Mai 2</t>
  </si>
  <si>
    <t>Mai 1</t>
  </si>
  <si>
    <t>Aprill 3</t>
  </si>
  <si>
    <t>Aprill 2</t>
  </si>
  <si>
    <t>Aprill 1</t>
  </si>
  <si>
    <t>Märts 3</t>
  </si>
  <si>
    <t>Märts 2</t>
  </si>
  <si>
    <t>Märts 1</t>
  </si>
  <si>
    <t>Veebruar 3</t>
  </si>
  <si>
    <t>Veebruar 2</t>
  </si>
  <si>
    <t>Veebruar 1</t>
  </si>
  <si>
    <t>Jaanuar 3</t>
  </si>
  <si>
    <t>Jaanuar 2</t>
  </si>
  <si>
    <t>Jaanuar 1</t>
  </si>
  <si>
    <t>Soojusolud Räpina valla Viinamäe aias ºC</t>
  </si>
  <si>
    <t>Temperature ºC at Räpina in Estonia</t>
  </si>
  <si>
    <t>Kuu, dekaad</t>
  </si>
  <si>
    <t xml:space="preserve">Õhus 1,5m </t>
  </si>
  <si>
    <t>Lume paksus cm</t>
  </si>
  <si>
    <t>Maapinnal</t>
  </si>
  <si>
    <t>Viinapuude fenoloogia</t>
  </si>
  <si>
    <t xml:space="preserve">Andur katusega kaetud, kohati (hommikul ja õhtul) paistab temale päike </t>
  </si>
  <si>
    <t>Andur õhukese mullakihiga kaetud, kaitset päikese eest pole</t>
  </si>
  <si>
    <t>Õhus 1,5m</t>
  </si>
  <si>
    <t>Keskm</t>
  </si>
  <si>
    <t xml:space="preserve">Dekaadi akt temp Σ &gt;10 ºC  </t>
  </si>
  <si>
    <t xml:space="preserve">Akt temp Σ &gt;10 ºC </t>
  </si>
  <si>
    <t xml:space="preserve">Efekt temp Σ &gt;10 ºC  </t>
  </si>
  <si>
    <t xml:space="preserve">Efekt temp.Σ &gt;10 ºC </t>
  </si>
  <si>
    <t>Month, ten-day period</t>
  </si>
  <si>
    <t>1,5 m above the ground</t>
  </si>
  <si>
    <t xml:space="preserve">Sum of AT &gt; 10 ºC in  ten-day period   </t>
  </si>
  <si>
    <t xml:space="preserve">Sum of AT &gt; 10 ºC   </t>
  </si>
  <si>
    <t>Snow cover cm</t>
  </si>
  <si>
    <t>Surfice of the ground</t>
  </si>
  <si>
    <t xml:space="preserve">Sum of AT &gt; 10 ºC in  ten-day period      </t>
  </si>
  <si>
    <t xml:space="preserve">Degree days &gt; 10 ºC   </t>
  </si>
  <si>
    <t xml:space="preserve">Sum of degree days &gt; 10 ºC   </t>
  </si>
  <si>
    <r>
      <t>Võrus 1971-2000</t>
    </r>
    <r>
      <rPr>
        <sz val="10"/>
        <rFont val="Arial"/>
        <family val="2"/>
      </rPr>
      <t xml:space="preserve"> </t>
    </r>
  </si>
  <si>
    <t>Võrus max</t>
  </si>
  <si>
    <t>Räpinas</t>
  </si>
  <si>
    <t>2010</t>
  </si>
  <si>
    <t>45.0</t>
  </si>
  <si>
    <t>Öökülmadeta 150 päeva</t>
  </si>
  <si>
    <t>Öökülmadeta 140 päeva</t>
  </si>
  <si>
    <t>?</t>
  </si>
  <si>
    <t>Öökülmadeta 148 päeva</t>
  </si>
  <si>
    <t>Öökülmadeta 167 päeva</t>
  </si>
  <si>
    <t>Öökülmadeta 158 päeva</t>
  </si>
  <si>
    <t>Nov 3</t>
  </si>
  <si>
    <t>Nov 2</t>
  </si>
  <si>
    <t>Lõpetan sügislõikuse ja talveks katmise</t>
  </si>
  <si>
    <t>Nov 1</t>
  </si>
  <si>
    <t>Okt 3</t>
  </si>
  <si>
    <t>Okt 2</t>
  </si>
  <si>
    <t>Okt 1</t>
  </si>
  <si>
    <r>
      <t>06.10 – kasvuperioodi lõpetav hall.</t>
    </r>
    <r>
      <rPr>
        <sz val="14"/>
        <rFont val="Arial"/>
        <family val="2"/>
      </rPr>
      <t xml:space="preserve"> Veinitegu 'Pine Lake', 'Valiant', 'Vapper' jt.</t>
    </r>
  </si>
  <si>
    <t>Sept 3</t>
  </si>
  <si>
    <t>Veinitegu 'Hasanski Sladki', 'Skandia'.</t>
  </si>
  <si>
    <t>Sept 2</t>
  </si>
  <si>
    <t>Sept 1</t>
  </si>
  <si>
    <t>'Hasanski Sladki' söögiküps. Algab võrsete korgistumine avamaal.</t>
  </si>
  <si>
    <t>Alustan võrselatvade kärpimist avamaal. On jahukastet lõunaseina ääres ('Pine Lake', 'Jaki Ilo', 'Madeleine Angevine')</t>
  </si>
  <si>
    <t xml:space="preserve">Kasvuhoones ´Liepajas Dzintars´ ja 'Gauja' söögiküpsed. </t>
  </si>
  <si>
    <t>Algab matrjade valmimine avamaal ´Hasanski Sladki´, JK 07-8-6.</t>
  </si>
  <si>
    <t>Algab marjade valmimine kasvuhoones 'Liepajas Dzintars', 'Osella'</t>
  </si>
  <si>
    <t xml:space="preserve"> </t>
  </si>
  <si>
    <t>Õitsemine avamaal</t>
  </si>
  <si>
    <t xml:space="preserve">Algab õitsemine kasvuhoones </t>
  </si>
  <si>
    <t>Pungad puhkevad, 10.05 - öökülm õhus -0,8</t>
  </si>
  <si>
    <t>30.04 – viimane öökülm</t>
  </si>
  <si>
    <t>Algab mahlavool</t>
  </si>
  <si>
    <t>Sarapuu õitseb</t>
  </si>
  <si>
    <t>Lumi sulas</t>
  </si>
  <si>
    <t>Kohati väike lumi, ent anduri kohalt sulanud.</t>
  </si>
  <si>
    <t>04.01 – 3. lumi</t>
  </si>
  <si>
    <t>Dets 3</t>
  </si>
  <si>
    <t>22.12-02.01 - 2. lumi</t>
  </si>
  <si>
    <t>Dets 2</t>
  </si>
  <si>
    <t>Dets 1</t>
  </si>
  <si>
    <t>21.11-05.12 – 1. lumi</t>
  </si>
  <si>
    <t>22.10 – öökülm lõpetab viinapuude kasvuperioodi</t>
  </si>
  <si>
    <t>01.10 – vein käärima ('Valiant', 'Vapper', 'Albo Varheaja' jt)</t>
  </si>
  <si>
    <t>24.09 – 1. hall</t>
  </si>
  <si>
    <t>19.09 - vein käärima ('Toldi', 'Hasanski Sladki', 'Pine Lake')</t>
  </si>
  <si>
    <t>'Somerset Seedlass' kasvuhoones söögiküps</t>
  </si>
  <si>
    <t>Algab marjade valmimine (nii avamaal kui kasvuhoones)</t>
  </si>
  <si>
    <r>
      <t>Ebajahukaste</t>
    </r>
    <r>
      <rPr>
        <sz val="14"/>
        <rFont val="Arial"/>
        <family val="2"/>
      </rPr>
      <t xml:space="preserve"> õitel ('Aljošenkin' jt)</t>
    </r>
  </si>
  <si>
    <t>Jahe ja sajune dekaad</t>
  </si>
  <si>
    <t>Jahe ja sajune õitseaeg</t>
  </si>
  <si>
    <t>Algab õitsemine avamaal. Suvine 1. lõikus.</t>
  </si>
  <si>
    <t>Algab õitsemine kasvuhoones</t>
  </si>
  <si>
    <r>
      <t>07.05 öökülm</t>
    </r>
    <r>
      <rPr>
        <sz val="14"/>
        <rFont val="Arial"/>
        <family val="2"/>
      </rPr>
      <t xml:space="preserve"> kahjustas võrseid, eriti kasvuhoones.</t>
    </r>
  </si>
  <si>
    <t>Kasvuhoones ilmuvad õisikud</t>
  </si>
  <si>
    <t>Maa sula</t>
  </si>
  <si>
    <t xml:space="preserve">20.02 – uus lumi, mis sulas kahe päevaga </t>
  </si>
  <si>
    <t>Öökülmata 148 päeva</t>
  </si>
  <si>
    <t xml:space="preserve"> Öökülmadeta periood 148 päeva</t>
  </si>
  <si>
    <t>Dets3</t>
  </si>
  <si>
    <t>Dets2</t>
  </si>
  <si>
    <t>Dets1</t>
  </si>
  <si>
    <t>06.-10.12 – teine lumi</t>
  </si>
  <si>
    <t>Nov3</t>
  </si>
  <si>
    <t>27.11 – esimene lumi, sulas samal päeval</t>
  </si>
  <si>
    <t>Nov2</t>
  </si>
  <si>
    <t>Nov1</t>
  </si>
  <si>
    <t xml:space="preserve">Talveks katmine. 'Toldi' vein pudelitesse. </t>
  </si>
  <si>
    <t>Okt3</t>
  </si>
  <si>
    <t xml:space="preserve">Alustan sügislõikust </t>
  </si>
  <si>
    <t>Okt2</t>
  </si>
  <si>
    <r>
      <t xml:space="preserve">Saagi koristamine kasvuhoonest, </t>
    </r>
    <r>
      <rPr>
        <b/>
        <sz val="14"/>
        <rFont val="Arial"/>
        <family val="2"/>
      </rPr>
      <t>17.10 – öökülm hävitas lehestiku</t>
    </r>
  </si>
  <si>
    <t>Okt1</t>
  </si>
  <si>
    <t>Viimased veinid käärima</t>
  </si>
  <si>
    <t>Saagi koristamine avamaalt, 26.09 – esimene öökülm.</t>
  </si>
  <si>
    <t xml:space="preserve">19.09 – 'Toldi' vein käärima </t>
  </si>
  <si>
    <t>Koristan 'Kuzminski Sinii'</t>
  </si>
  <si>
    <t>Võrsete korgistumine algab</t>
  </si>
  <si>
    <t>Avamaal söögiküps 'Zagadka Sharova', kasvuhoones 'Somerset Seedless'</t>
  </si>
  <si>
    <t>Kasvuhoones söögiküps 'Liepajas Dzintars'</t>
  </si>
  <si>
    <t>Ebajahukaste kahjustus algab ('Zilga', 'Kuzminski Sinii')</t>
  </si>
  <si>
    <t>Suvine 2. lõikus</t>
  </si>
  <si>
    <t>Kasvuhoones pungad puhkevad</t>
  </si>
  <si>
    <t>Lumi sulab</t>
  </si>
  <si>
    <t>05.04 – tugev lumesadu</t>
  </si>
  <si>
    <t>Paigaldan päikesevarju külgedele</t>
  </si>
  <si>
    <t>Sula ja lumesadu</t>
  </si>
  <si>
    <t>Sula ja uus lumesadu</t>
  </si>
  <si>
    <t>140 päeva</t>
  </si>
  <si>
    <t>185 päeva</t>
  </si>
  <si>
    <t>28.11-2.lumi, tuisk</t>
  </si>
  <si>
    <t>Lõpetan talveks katmise</t>
  </si>
  <si>
    <t>23.10  öökülm -3 C lõpetab kasvuperioodi. 25-31.10 – 1.lumi 15 cm.</t>
  </si>
  <si>
    <t>11.oktoobril 1. öökülm. Öökülmadeta periood 140 päeva.</t>
  </si>
  <si>
    <t>Saak avamaalt koristatud</t>
  </si>
  <si>
    <t>Linnud söövad marju.</t>
  </si>
  <si>
    <t>Võrste korgistumine avamaal alanud.</t>
  </si>
  <si>
    <t>Avamaal 'Hasanski Sladki', 'Jubilei Novgoroda' söögiküps.</t>
  </si>
  <si>
    <t>Kasvuhoones 'Somerset' söögiküps, võrsed korgistuvad.</t>
  </si>
  <si>
    <t>Ebajahukaste marjadel. Algab 'Hasanski Sladki' valmimine avamaal.</t>
  </si>
  <si>
    <t>Ebajahukaste lehtedel. Algab 'Somerset' valmimine kasvuhoones.</t>
  </si>
  <si>
    <t>Õitsevad 'Supaga', 'Aljoshenkin', 'Kosmonavt'</t>
  </si>
  <si>
    <t>Õitsevad 'Hasanski Sladki', 'Valiant'</t>
  </si>
  <si>
    <t xml:space="preserve">Alates 02.01  - 3.lumi </t>
  </si>
  <si>
    <t>150 päeva</t>
  </si>
  <si>
    <t>220 päeva</t>
  </si>
  <si>
    <t xml:space="preserve">23.-26.12 – 2.lumi </t>
  </si>
  <si>
    <t xml:space="preserve">09.12 – esimene lumi </t>
  </si>
  <si>
    <t>Lõpetan katmise talveks</t>
  </si>
  <si>
    <t xml:space="preserve">28.10 – koristan kasvuhoonest viimased marjad 'Krassavets', 'Jokke' </t>
  </si>
  <si>
    <t>Alustan sügislõikust.  15.10 – esimene öökülm</t>
  </si>
  <si>
    <t>Koristan 'Price' avamaalt</t>
  </si>
  <si>
    <t>Koristan 'Madeleine Angevine'</t>
  </si>
  <si>
    <t>Koristan 'Hasanski Sladki'</t>
  </si>
  <si>
    <t xml:space="preserve">Koristan 'Skandia', 'Toldi, 'Amurski 1' </t>
  </si>
  <si>
    <t>Avamaal marjad söögiküpsed, võrsed korgistuvad</t>
  </si>
  <si>
    <t>'Somerset Seedless' kasvuhoones söögiküps</t>
  </si>
  <si>
    <t>Ebajahukaste kahjustus marjadel</t>
  </si>
  <si>
    <t xml:space="preserve">Algab marjade valmimine avamaal 'Hasanski Sladki' </t>
  </si>
  <si>
    <t>Algab marjade valmimine kasvuhoones 'Somerset Seedless'</t>
  </si>
  <si>
    <t>Algab õitsemine avamaal</t>
  </si>
  <si>
    <t>3. lumi -  23.11</t>
  </si>
  <si>
    <t>Avamaal külmub lehestik</t>
  </si>
  <si>
    <t>Marjad koristatud</t>
  </si>
  <si>
    <t>Marjad söögiküpsed</t>
  </si>
  <si>
    <t>Esimesed marjad avamaal söögiküpsed – 'Kuzminski Sinii'</t>
  </si>
  <si>
    <t xml:space="preserve">Algab marjade valmimine avamaal. Kasvuhoones 'Somerset' söödav </t>
  </si>
  <si>
    <t>Õitsemine algab</t>
  </si>
  <si>
    <t>Paigaldan päikesevarju</t>
  </si>
  <si>
    <t>Max temp. Päikese käes</t>
  </si>
  <si>
    <t>2009</t>
  </si>
  <si>
    <t>25.-27.11 - 1.lumi</t>
  </si>
  <si>
    <t xml:space="preserve">Dets 3 </t>
  </si>
  <si>
    <t>18.12 - 2.lumi, sulab õhtuks</t>
  </si>
  <si>
    <t>27.12 - maa külmub</t>
  </si>
  <si>
    <t>Jaan3</t>
  </si>
  <si>
    <t>Jaan2</t>
  </si>
  <si>
    <t>Jaan1</t>
  </si>
  <si>
    <t>03.01-sajab lumi</t>
  </si>
  <si>
    <t>26,01-algab sula</t>
  </si>
  <si>
    <t>Veebr3</t>
  </si>
  <si>
    <t>Veebr2</t>
  </si>
  <si>
    <t>Veebr1</t>
  </si>
  <si>
    <t>Märts3</t>
  </si>
  <si>
    <t>Märts2</t>
  </si>
  <si>
    <t>Märts1</t>
  </si>
  <si>
    <t>14.02-sajab lumi</t>
  </si>
  <si>
    <t>Aprill1</t>
  </si>
  <si>
    <t>Aprill2</t>
  </si>
  <si>
    <t>Aprill3</t>
  </si>
  <si>
    <t>Mai3</t>
  </si>
  <si>
    <t>Mai2</t>
  </si>
  <si>
    <t>Mai1</t>
  </si>
  <si>
    <t xml:space="preserve">Pungad puhkevad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</si>
</sst>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.0"/>
  </numFmts>
  <fonts count="43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0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65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vertical="top" wrapText="1" shrinkToFit="1"/>
    </xf>
    <xf numFmtId="49" fontId="1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05"/>
          <c:w val="0.96425"/>
          <c:h val="0.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 temp'!$B$5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temp'!$A$6:$A$40</c:f>
              <c:strCache/>
            </c:strRef>
          </c:cat>
          <c:val>
            <c:numRef>
              <c:f>'2011 temp'!$B$6:$B$40</c:f>
              <c:numCache/>
            </c:numRef>
          </c:val>
        </c:ser>
        <c:ser>
          <c:idx val="1"/>
          <c:order val="1"/>
          <c:tx>
            <c:strRef>
              <c:f>'2011 temp'!$C$5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temp'!$A$6:$A$40</c:f>
              <c:strCache/>
            </c:strRef>
          </c:cat>
          <c:val>
            <c:numRef>
              <c:f>'2011 temp'!$C$6:$C$40</c:f>
              <c:numCache/>
            </c:numRef>
          </c:val>
        </c:ser>
        <c:ser>
          <c:idx val="2"/>
          <c:order val="2"/>
          <c:tx>
            <c:strRef>
              <c:f>'2011 temp'!$D$5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temp'!$A$6:$A$40</c:f>
              <c:strCache/>
            </c:strRef>
          </c:cat>
          <c:val>
            <c:numRef>
              <c:f>'2011 temp'!$D$6:$D$40</c:f>
              <c:numCache/>
            </c:numRef>
          </c:val>
        </c:ser>
        <c:ser>
          <c:idx val="3"/>
          <c:order val="3"/>
          <c:tx>
            <c:strRef>
              <c:f>'2011 temp'!$E$5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 temp'!$A$6:$A$40</c:f>
              <c:strCache/>
            </c:strRef>
          </c:cat>
          <c:val>
            <c:numRef>
              <c:f>('2011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temp'!$D$6:$D$40,'2011 temp'!$E$6:$E$40)</c:f>
              <c:numCache/>
            </c:numRef>
          </c:val>
        </c:ser>
        <c:gapWidth val="100"/>
        <c:axId val="37820328"/>
        <c:axId val="4838633"/>
      </c:bar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33"/>
        <c:crossesAt val="0"/>
        <c:auto val="1"/>
        <c:lblOffset val="100"/>
        <c:tickLblSkip val="163"/>
        <c:noMultiLvlLbl val="0"/>
      </c:catAx>
      <c:valAx>
        <c:axId val="483863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032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8225"/>
          <c:y val="0.4445"/>
          <c:w val="0.016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57150</xdr:rowOff>
    </xdr:from>
    <xdr:to>
      <xdr:col>19</xdr:col>
      <xdr:colOff>609600</xdr:colOff>
      <xdr:row>45</xdr:row>
      <xdr:rowOff>19050</xdr:rowOff>
    </xdr:to>
    <xdr:graphicFrame>
      <xdr:nvGraphicFramePr>
        <xdr:cNvPr id="1" name="Diagramm 1"/>
        <xdr:cNvGraphicFramePr/>
      </xdr:nvGraphicFramePr>
      <xdr:xfrm>
        <a:off x="3905250" y="971550"/>
        <a:ext cx="11363325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="57" zoomScaleNormal="57" zoomScalePageLayoutView="0" workbookViewId="0" topLeftCell="A1">
      <selection activeCell="E14" sqref="E14"/>
    </sheetView>
  </sheetViews>
  <sheetFormatPr defaultColWidth="11.57421875" defaultRowHeight="12.75"/>
  <sheetData>
    <row r="1" spans="1:4" ht="18">
      <c r="A1" s="1"/>
      <c r="B1" s="2" t="s">
        <v>0</v>
      </c>
      <c r="C1" s="3" t="s">
        <v>1</v>
      </c>
      <c r="D1" s="2" t="s">
        <v>2</v>
      </c>
    </row>
    <row r="2" spans="1:4" ht="18">
      <c r="A2" s="4"/>
      <c r="B2" s="2"/>
      <c r="C2" s="3"/>
      <c r="D2" s="2"/>
    </row>
    <row r="3" spans="1:4" ht="18">
      <c r="A3" s="5">
        <v>2011</v>
      </c>
      <c r="B3" s="2"/>
      <c r="C3" s="3"/>
      <c r="D3" s="2"/>
    </row>
    <row r="4" spans="1:4" ht="18">
      <c r="A4" s="5"/>
      <c r="B4" s="2"/>
      <c r="C4" s="3"/>
      <c r="D4" s="2"/>
    </row>
    <row r="5" spans="1:4" ht="18">
      <c r="A5" s="6" t="s">
        <v>3</v>
      </c>
      <c r="B5" s="2"/>
      <c r="C5" s="3"/>
      <c r="D5" s="2"/>
    </row>
    <row r="6" spans="1:4" ht="18">
      <c r="A6" s="6" t="s">
        <v>4</v>
      </c>
      <c r="B6" s="2"/>
      <c r="C6" s="3"/>
      <c r="D6" s="2"/>
    </row>
    <row r="7" spans="1:4" ht="18">
      <c r="A7" s="6" t="s">
        <v>5</v>
      </c>
      <c r="B7" s="2"/>
      <c r="C7" s="3"/>
      <c r="D7" s="2"/>
    </row>
    <row r="8" spans="1:4" ht="18">
      <c r="A8" s="6" t="s">
        <v>6</v>
      </c>
      <c r="B8" s="2">
        <v>9.5</v>
      </c>
      <c r="C8" s="2">
        <f aca="true" t="shared" si="0" ref="C8:C40">(B8+D8)/2</f>
        <v>0</v>
      </c>
      <c r="D8" s="2">
        <v>-9.5</v>
      </c>
    </row>
    <row r="9" spans="1:4" ht="18">
      <c r="A9" s="6" t="s">
        <v>7</v>
      </c>
      <c r="B9" s="2">
        <v>9.1</v>
      </c>
      <c r="C9" s="2">
        <f t="shared" si="0"/>
        <v>2.3</v>
      </c>
      <c r="D9" s="2">
        <v>-4.5</v>
      </c>
    </row>
    <row r="10" spans="1:4" ht="18">
      <c r="A10" s="6" t="s">
        <v>8</v>
      </c>
      <c r="B10" s="2">
        <v>12</v>
      </c>
      <c r="C10" s="2">
        <f t="shared" si="0"/>
        <v>3.35</v>
      </c>
      <c r="D10" s="2">
        <v>-5.3</v>
      </c>
    </row>
    <row r="11" spans="1:4" ht="18">
      <c r="A11" s="6" t="s">
        <v>9</v>
      </c>
      <c r="B11" s="2">
        <v>13.6</v>
      </c>
      <c r="C11" s="2">
        <f t="shared" si="0"/>
        <v>4.949999999999999</v>
      </c>
      <c r="D11" s="2">
        <v>-3.7</v>
      </c>
    </row>
    <row r="12" spans="1:4" ht="18">
      <c r="A12" s="6" t="s">
        <v>10</v>
      </c>
      <c r="B12" s="2">
        <v>18.8</v>
      </c>
      <c r="C12" s="2">
        <f t="shared" si="0"/>
        <v>8.3</v>
      </c>
      <c r="D12" s="2">
        <v>-2.2</v>
      </c>
    </row>
    <row r="13" spans="1:4" ht="18">
      <c r="A13" s="6" t="s">
        <v>11</v>
      </c>
      <c r="B13" s="2">
        <v>24.7</v>
      </c>
      <c r="C13" s="2">
        <f t="shared" si="0"/>
        <v>12.35</v>
      </c>
      <c r="D13" s="2">
        <v>0</v>
      </c>
    </row>
    <row r="14" spans="1:4" ht="18">
      <c r="A14" s="6" t="s">
        <v>12</v>
      </c>
      <c r="B14" s="2">
        <v>24.8</v>
      </c>
      <c r="C14" s="2">
        <f t="shared" si="0"/>
        <v>14.9</v>
      </c>
      <c r="D14" s="2">
        <v>5</v>
      </c>
    </row>
    <row r="15" spans="1:4" ht="18">
      <c r="A15" s="6" t="s">
        <v>13</v>
      </c>
      <c r="B15" s="2">
        <v>25.2</v>
      </c>
      <c r="C15" s="2">
        <f t="shared" si="0"/>
        <v>14.7</v>
      </c>
      <c r="D15" s="2">
        <v>4.2</v>
      </c>
    </row>
    <row r="16" spans="1:4" ht="18">
      <c r="A16" s="6" t="s">
        <v>14</v>
      </c>
      <c r="B16" s="2">
        <v>25.5</v>
      </c>
      <c r="C16" s="2">
        <f t="shared" si="0"/>
        <v>15.45</v>
      </c>
      <c r="D16" s="2">
        <v>5.4</v>
      </c>
    </row>
    <row r="17" spans="1:4" ht="18">
      <c r="A17" s="6" t="s">
        <v>15</v>
      </c>
      <c r="B17" s="2">
        <v>30.2</v>
      </c>
      <c r="C17" s="2">
        <f t="shared" si="0"/>
        <v>19.8</v>
      </c>
      <c r="D17" s="2">
        <v>9.4</v>
      </c>
    </row>
    <row r="18" spans="1:4" ht="18">
      <c r="A18" s="6" t="s">
        <v>16</v>
      </c>
      <c r="B18" s="2">
        <v>29.2</v>
      </c>
      <c r="C18" s="2">
        <f t="shared" si="0"/>
        <v>19.35</v>
      </c>
      <c r="D18" s="2">
        <v>9.5</v>
      </c>
    </row>
    <row r="19" spans="1:4" ht="18">
      <c r="A19" s="6" t="s">
        <v>17</v>
      </c>
      <c r="B19" s="2">
        <v>31.3</v>
      </c>
      <c r="C19" s="2">
        <f t="shared" si="0"/>
        <v>19.4</v>
      </c>
      <c r="D19" s="2">
        <v>7.5</v>
      </c>
    </row>
    <row r="20" spans="1:4" ht="18">
      <c r="A20" s="6" t="s">
        <v>18</v>
      </c>
      <c r="B20" s="2">
        <v>35.2</v>
      </c>
      <c r="C20" s="2">
        <f t="shared" si="0"/>
        <v>23.200000000000003</v>
      </c>
      <c r="D20" s="2">
        <v>11.2</v>
      </c>
    </row>
    <row r="21" spans="1:4" ht="18">
      <c r="A21" s="6" t="s">
        <v>19</v>
      </c>
      <c r="B21" s="2">
        <v>34.9</v>
      </c>
      <c r="C21" s="2">
        <f t="shared" si="0"/>
        <v>23.049999999999997</v>
      </c>
      <c r="D21" s="2">
        <v>11.2</v>
      </c>
    </row>
    <row r="22" spans="1:4" ht="18">
      <c r="A22" s="6" t="s">
        <v>20</v>
      </c>
      <c r="B22" s="2">
        <v>33.9</v>
      </c>
      <c r="C22" s="2">
        <f t="shared" si="0"/>
        <v>22.15</v>
      </c>
      <c r="D22" s="2">
        <v>10.4</v>
      </c>
    </row>
    <row r="23" spans="1:4" ht="18">
      <c r="A23" s="6" t="s">
        <v>21</v>
      </c>
      <c r="B23" s="2">
        <v>33.7</v>
      </c>
      <c r="C23" s="2">
        <f t="shared" si="0"/>
        <v>21.25</v>
      </c>
      <c r="D23" s="2">
        <v>8.8</v>
      </c>
    </row>
    <row r="24" spans="1:4" ht="18">
      <c r="A24" s="6" t="s">
        <v>22</v>
      </c>
      <c r="B24" s="2">
        <v>34.3</v>
      </c>
      <c r="C24" s="2">
        <f t="shared" si="0"/>
        <v>20.549999999999997</v>
      </c>
      <c r="D24" s="2">
        <v>6.8</v>
      </c>
    </row>
    <row r="25" spans="1:4" ht="18">
      <c r="A25" s="6" t="s">
        <v>23</v>
      </c>
      <c r="B25" s="2">
        <v>34.2</v>
      </c>
      <c r="C25" s="2">
        <f t="shared" si="0"/>
        <v>21.35</v>
      </c>
      <c r="D25" s="2">
        <v>8.5</v>
      </c>
    </row>
    <row r="26" spans="1:4" ht="18">
      <c r="A26" s="6" t="s">
        <v>24</v>
      </c>
      <c r="B26" s="2">
        <v>32.4</v>
      </c>
      <c r="C26" s="2">
        <f t="shared" si="0"/>
        <v>18.099999999999998</v>
      </c>
      <c r="D26" s="2">
        <v>3.8</v>
      </c>
    </row>
    <row r="27" spans="1:4" ht="18">
      <c r="A27" s="6" t="s">
        <v>25</v>
      </c>
      <c r="B27" s="2">
        <v>29.2</v>
      </c>
      <c r="C27" s="2">
        <f t="shared" si="0"/>
        <v>15.9</v>
      </c>
      <c r="D27" s="2">
        <v>2.6</v>
      </c>
    </row>
    <row r="28" spans="1:4" ht="18">
      <c r="A28" s="6" t="s">
        <v>26</v>
      </c>
      <c r="B28" s="2">
        <v>27.5</v>
      </c>
      <c r="C28" s="2">
        <f t="shared" si="0"/>
        <v>12.55</v>
      </c>
      <c r="D28" s="2">
        <v>-2.4</v>
      </c>
    </row>
    <row r="29" spans="1:4" ht="18">
      <c r="A29" s="6" t="s">
        <v>27</v>
      </c>
      <c r="B29" s="2">
        <v>26</v>
      </c>
      <c r="C29" s="2">
        <f t="shared" si="0"/>
        <v>13.15</v>
      </c>
      <c r="D29" s="2">
        <v>0.30000000000000004</v>
      </c>
    </row>
    <row r="30" spans="1:4" ht="18">
      <c r="A30" s="6" t="s">
        <v>28</v>
      </c>
      <c r="B30" s="7">
        <v>21.7</v>
      </c>
      <c r="C30" s="2">
        <f t="shared" si="0"/>
        <v>8.8</v>
      </c>
      <c r="D30" s="7">
        <v>-4.1</v>
      </c>
    </row>
    <row r="31" spans="1:4" ht="18">
      <c r="A31" s="6" t="s">
        <v>29</v>
      </c>
      <c r="B31" s="2">
        <v>21.4</v>
      </c>
      <c r="C31" s="2">
        <f t="shared" si="0"/>
        <v>11.1</v>
      </c>
      <c r="D31" s="2">
        <v>0.8</v>
      </c>
    </row>
    <row r="32" spans="1:4" ht="18">
      <c r="A32" s="6" t="s">
        <v>30</v>
      </c>
      <c r="B32" s="2">
        <v>20.1</v>
      </c>
      <c r="C32" s="2">
        <f t="shared" si="0"/>
        <v>2.5500000000000007</v>
      </c>
      <c r="D32" s="2">
        <v>-15</v>
      </c>
    </row>
    <row r="33" spans="1:4" ht="18">
      <c r="A33" s="6" t="s">
        <v>31</v>
      </c>
      <c r="B33" s="2">
        <v>18.8</v>
      </c>
      <c r="C33" s="2">
        <f t="shared" si="0"/>
        <v>3.1500000000000004</v>
      </c>
      <c r="D33" s="2">
        <v>-12.5</v>
      </c>
    </row>
    <row r="34" spans="1:4" ht="18">
      <c r="A34" s="6" t="s">
        <v>32</v>
      </c>
      <c r="B34" s="2">
        <v>14</v>
      </c>
      <c r="C34" s="2">
        <f t="shared" si="0"/>
        <v>-0.5499999999999998</v>
      </c>
      <c r="D34" s="2">
        <v>-15.1</v>
      </c>
    </row>
    <row r="35" spans="1:4" ht="18">
      <c r="A35" s="6" t="s">
        <v>33</v>
      </c>
      <c r="B35" s="2">
        <v>11.3</v>
      </c>
      <c r="C35" s="2">
        <f t="shared" si="0"/>
        <v>-8.4</v>
      </c>
      <c r="D35" s="2">
        <v>-28.1</v>
      </c>
    </row>
    <row r="36" spans="1:4" ht="18">
      <c r="A36" s="6" t="s">
        <v>34</v>
      </c>
      <c r="B36" s="2">
        <v>-0.8</v>
      </c>
      <c r="C36" s="2">
        <f t="shared" si="0"/>
        <v>-16.05</v>
      </c>
      <c r="D36" s="2">
        <v>-31.3</v>
      </c>
    </row>
    <row r="37" spans="1:4" ht="18">
      <c r="A37" s="6" t="s">
        <v>35</v>
      </c>
      <c r="B37" s="2">
        <v>4.8</v>
      </c>
      <c r="C37" s="2">
        <f t="shared" si="0"/>
        <v>-2.3000000000000003</v>
      </c>
      <c r="D37" s="2">
        <v>-9.4</v>
      </c>
    </row>
    <row r="38" spans="1:4" ht="18">
      <c r="A38" s="6" t="s">
        <v>36</v>
      </c>
      <c r="B38" s="2">
        <v>3.4</v>
      </c>
      <c r="C38" s="2">
        <f t="shared" si="0"/>
        <v>-7.95</v>
      </c>
      <c r="D38" s="2">
        <v>-19.3</v>
      </c>
    </row>
    <row r="39" spans="1:4" ht="18">
      <c r="A39" s="6" t="s">
        <v>37</v>
      </c>
      <c r="B39" s="2">
        <v>3.4</v>
      </c>
      <c r="C39" s="2">
        <f t="shared" si="0"/>
        <v>-7.95</v>
      </c>
      <c r="D39" s="2">
        <v>-19.3</v>
      </c>
    </row>
    <row r="40" spans="1:4" ht="18">
      <c r="A40" s="6" t="s">
        <v>38</v>
      </c>
      <c r="B40" s="2">
        <v>3.6</v>
      </c>
      <c r="C40" s="2">
        <f t="shared" si="0"/>
        <v>-4.75</v>
      </c>
      <c r="D40" s="2">
        <v>-13.1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9"/>
  <sheetViews>
    <sheetView tabSelected="1" zoomScale="57" zoomScaleNormal="57" zoomScalePageLayoutView="0" workbookViewId="0" topLeftCell="A10">
      <selection activeCell="L28" sqref="L28"/>
    </sheetView>
  </sheetViews>
  <sheetFormatPr defaultColWidth="11.421875" defaultRowHeight="12.75"/>
  <cols>
    <col min="1" max="1" width="16.00390625" style="8" customWidth="1"/>
    <col min="2" max="3" width="8.7109375" style="9" customWidth="1"/>
    <col min="4" max="4" width="14.7109375" style="9" customWidth="1"/>
    <col min="5" max="5" width="19.28125" style="9" customWidth="1"/>
    <col min="6" max="6" width="12.421875" style="9" customWidth="1"/>
    <col min="7" max="7" width="14.140625" style="10" customWidth="1"/>
    <col min="8" max="9" width="8.7109375" style="9" customWidth="1"/>
    <col min="10" max="10" width="16.8515625" style="9" customWidth="1"/>
    <col min="11" max="11" width="17.57421875" style="11" customWidth="1"/>
    <col min="12" max="12" width="95.8515625" style="12" customWidth="1"/>
    <col min="13" max="13" width="11.421875" style="13" customWidth="1"/>
    <col min="14" max="16384" width="11.421875" style="14" customWidth="1"/>
  </cols>
  <sheetData>
    <row r="1" ht="18">
      <c r="A1" s="15" t="s">
        <v>39</v>
      </c>
    </row>
    <row r="2" ht="18">
      <c r="A2" s="16" t="s">
        <v>40</v>
      </c>
    </row>
    <row r="3" ht="18">
      <c r="A3" s="16"/>
    </row>
    <row r="5" spans="1:16" s="21" customFormat="1" ht="39.75" customHeight="1">
      <c r="A5" s="17" t="s">
        <v>41</v>
      </c>
      <c r="B5" s="61" t="s">
        <v>42</v>
      </c>
      <c r="C5" s="61"/>
      <c r="D5" s="61"/>
      <c r="E5" s="61"/>
      <c r="F5" s="18"/>
      <c r="G5" s="19" t="s">
        <v>43</v>
      </c>
      <c r="H5" s="62" t="s">
        <v>44</v>
      </c>
      <c r="I5" s="62"/>
      <c r="J5" s="62"/>
      <c r="K5" s="62"/>
      <c r="L5" s="20" t="s">
        <v>45</v>
      </c>
      <c r="M5" s="61"/>
      <c r="N5" s="61"/>
      <c r="O5" s="61"/>
      <c r="P5" s="61"/>
    </row>
    <row r="6" spans="1:13" s="21" customFormat="1" ht="39.75" customHeight="1">
      <c r="A6" s="22"/>
      <c r="B6" s="63" t="s">
        <v>46</v>
      </c>
      <c r="C6" s="63"/>
      <c r="D6" s="63"/>
      <c r="E6" s="63"/>
      <c r="F6" s="23"/>
      <c r="G6" s="19"/>
      <c r="H6" s="63" t="s">
        <v>47</v>
      </c>
      <c r="I6" s="63"/>
      <c r="J6" s="63"/>
      <c r="K6" s="63"/>
      <c r="L6" s="22"/>
      <c r="M6" s="24" t="s">
        <v>48</v>
      </c>
    </row>
    <row r="7" spans="1:14" ht="58.5" customHeight="1">
      <c r="A7" s="25"/>
      <c r="B7" s="2" t="s">
        <v>0</v>
      </c>
      <c r="C7" s="2" t="s">
        <v>2</v>
      </c>
      <c r="D7" s="2" t="s">
        <v>49</v>
      </c>
      <c r="E7" s="26" t="s">
        <v>50</v>
      </c>
      <c r="F7" s="26" t="s">
        <v>51</v>
      </c>
      <c r="G7" s="27"/>
      <c r="H7" s="2" t="s">
        <v>0</v>
      </c>
      <c r="I7" s="2" t="s">
        <v>2</v>
      </c>
      <c r="J7" s="2" t="s">
        <v>49</v>
      </c>
      <c r="K7" s="26" t="s">
        <v>50</v>
      </c>
      <c r="L7" s="28"/>
      <c r="M7" s="26" t="s">
        <v>52</v>
      </c>
      <c r="N7" s="29" t="s">
        <v>53</v>
      </c>
    </row>
    <row r="8" spans="1:14" s="21" customFormat="1" ht="56.25" customHeight="1">
      <c r="A8" s="30" t="s">
        <v>54</v>
      </c>
      <c r="B8" s="64" t="s">
        <v>55</v>
      </c>
      <c r="C8" s="64"/>
      <c r="D8" s="64"/>
      <c r="E8" s="3" t="s">
        <v>56</v>
      </c>
      <c r="F8" s="3" t="s">
        <v>57</v>
      </c>
      <c r="G8" s="19" t="s">
        <v>58</v>
      </c>
      <c r="H8" s="62" t="s">
        <v>59</v>
      </c>
      <c r="I8" s="62"/>
      <c r="J8" s="62"/>
      <c r="K8" s="3" t="s">
        <v>60</v>
      </c>
      <c r="L8" s="20"/>
      <c r="M8" s="3" t="s">
        <v>61</v>
      </c>
      <c r="N8" s="3" t="s">
        <v>62</v>
      </c>
    </row>
    <row r="9" spans="1:14" s="21" customFormat="1" ht="20.25" customHeight="1">
      <c r="A9" s="4"/>
      <c r="B9" s="2" t="s">
        <v>0</v>
      </c>
      <c r="C9" s="2" t="s">
        <v>2</v>
      </c>
      <c r="D9" s="3" t="s">
        <v>1</v>
      </c>
      <c r="E9" s="3"/>
      <c r="F9" s="3"/>
      <c r="G9" s="27"/>
      <c r="H9" s="2" t="s">
        <v>0</v>
      </c>
      <c r="I9" s="2" t="s">
        <v>2</v>
      </c>
      <c r="J9" s="3" t="s">
        <v>1</v>
      </c>
      <c r="K9" s="31"/>
      <c r="L9" s="20"/>
      <c r="M9" s="32"/>
      <c r="N9" s="20"/>
    </row>
    <row r="10" spans="1:14" s="21" customFormat="1" ht="20.25" customHeight="1">
      <c r="A10" s="33" t="s">
        <v>63</v>
      </c>
      <c r="B10" s="2"/>
      <c r="C10" s="2"/>
      <c r="D10" s="3"/>
      <c r="E10" s="34">
        <v>2092</v>
      </c>
      <c r="F10" s="3"/>
      <c r="G10" s="27"/>
      <c r="H10" s="2"/>
      <c r="I10" s="2"/>
      <c r="J10" s="3"/>
      <c r="K10" s="31"/>
      <c r="L10" s="35"/>
      <c r="M10" s="36">
        <v>773</v>
      </c>
      <c r="N10" s="20"/>
    </row>
    <row r="11" spans="1:14" s="21" customFormat="1" ht="20.25" customHeight="1">
      <c r="A11" s="33" t="s">
        <v>64</v>
      </c>
      <c r="B11" s="2"/>
      <c r="C11" s="2"/>
      <c r="D11" s="3"/>
      <c r="E11" s="34">
        <v>2579</v>
      </c>
      <c r="F11" s="3"/>
      <c r="G11" s="27"/>
      <c r="H11" s="2"/>
      <c r="I11" s="2"/>
      <c r="J11" s="3"/>
      <c r="K11" s="31"/>
      <c r="L11" s="35"/>
      <c r="M11" s="36">
        <v>1054</v>
      </c>
      <c r="N11" s="20"/>
    </row>
    <row r="12" spans="1:14" s="21" customFormat="1" ht="20.25" customHeight="1">
      <c r="A12" s="4"/>
      <c r="B12" s="2"/>
      <c r="C12" s="2"/>
      <c r="D12" s="3"/>
      <c r="E12" s="3"/>
      <c r="F12" s="3"/>
      <c r="G12" s="27"/>
      <c r="H12" s="2"/>
      <c r="I12" s="2"/>
      <c r="J12" s="3"/>
      <c r="K12" s="31"/>
      <c r="L12" s="20"/>
      <c r="M12" s="32"/>
      <c r="N12" s="20"/>
    </row>
    <row r="13" spans="1:14" s="21" customFormat="1" ht="20.25" customHeight="1">
      <c r="A13" s="4" t="s">
        <v>65</v>
      </c>
      <c r="B13" s="2"/>
      <c r="C13" s="2"/>
      <c r="D13" s="3"/>
      <c r="E13" s="3"/>
      <c r="F13" s="3"/>
      <c r="G13" s="27"/>
      <c r="H13" s="2"/>
      <c r="I13" s="2"/>
      <c r="J13" s="3"/>
      <c r="K13" s="31"/>
      <c r="L13" s="20"/>
      <c r="M13" s="32"/>
      <c r="N13" s="20"/>
    </row>
    <row r="14" spans="1:14" s="21" customFormat="1" ht="20.25" customHeight="1">
      <c r="A14" s="6" t="s">
        <v>66</v>
      </c>
      <c r="B14" s="37">
        <v>37.3</v>
      </c>
      <c r="C14" s="2">
        <v>-32.8</v>
      </c>
      <c r="D14" s="2"/>
      <c r="E14" s="2">
        <v>2999.95</v>
      </c>
      <c r="F14" s="2"/>
      <c r="G14" s="38">
        <v>52</v>
      </c>
      <c r="H14" s="2" t="s">
        <v>67</v>
      </c>
      <c r="I14" s="2">
        <v>-7.7</v>
      </c>
      <c r="J14" s="2"/>
      <c r="K14" s="2">
        <v>3483.9</v>
      </c>
      <c r="L14" s="39" t="s">
        <v>68</v>
      </c>
      <c r="M14" s="40"/>
      <c r="N14" s="20"/>
    </row>
    <row r="15" spans="1:14" s="21" customFormat="1" ht="20.25" customHeight="1">
      <c r="A15" s="41">
        <v>2011</v>
      </c>
      <c r="B15" s="2">
        <v>35.2</v>
      </c>
      <c r="C15" s="2">
        <v>-31.3</v>
      </c>
      <c r="D15" s="3"/>
      <c r="E15" s="34">
        <v>3133.1</v>
      </c>
      <c r="F15" s="3"/>
      <c r="G15" s="27">
        <v>51</v>
      </c>
      <c r="H15" s="2">
        <v>42.6</v>
      </c>
      <c r="I15" s="2">
        <v>-0.4</v>
      </c>
      <c r="J15" s="3"/>
      <c r="K15" s="3">
        <v>3534.95</v>
      </c>
      <c r="L15" s="39" t="s">
        <v>68</v>
      </c>
      <c r="M15" s="36">
        <v>1403.1</v>
      </c>
      <c r="N15" s="20"/>
    </row>
    <row r="16" spans="1:14" s="21" customFormat="1" ht="20.25" customHeight="1">
      <c r="A16" s="41">
        <v>2012</v>
      </c>
      <c r="B16" s="2">
        <v>36</v>
      </c>
      <c r="C16" s="37">
        <v>-33</v>
      </c>
      <c r="D16" s="3"/>
      <c r="E16" s="3">
        <f>SUM(E166:E182)</f>
        <v>2686.15</v>
      </c>
      <c r="F16" s="3"/>
      <c r="G16" s="27">
        <v>19</v>
      </c>
      <c r="H16" s="37">
        <v>46</v>
      </c>
      <c r="I16" s="2">
        <v>-2.2</v>
      </c>
      <c r="J16" s="3"/>
      <c r="K16" s="37">
        <f>SUM(K166:K184)</f>
        <v>3661.15</v>
      </c>
      <c r="L16" s="20" t="s">
        <v>69</v>
      </c>
      <c r="M16" s="32">
        <f>SUM(M166:M182)</f>
        <v>1076.15</v>
      </c>
      <c r="N16" s="20" t="s">
        <v>70</v>
      </c>
    </row>
    <row r="17" spans="1:14" s="21" customFormat="1" ht="20.25" customHeight="1">
      <c r="A17" s="41">
        <v>2013</v>
      </c>
      <c r="B17" s="2">
        <v>34.8</v>
      </c>
      <c r="C17" s="2">
        <v>-27</v>
      </c>
      <c r="D17" s="3"/>
      <c r="E17" s="3">
        <v>2604</v>
      </c>
      <c r="F17" s="3"/>
      <c r="G17" s="27">
        <v>28</v>
      </c>
      <c r="H17" s="2">
        <v>39.1</v>
      </c>
      <c r="I17" s="2">
        <v>-2.7</v>
      </c>
      <c r="J17" s="3"/>
      <c r="K17" s="2">
        <f>SUM(K130:K143)</f>
        <v>3006.5</v>
      </c>
      <c r="L17" s="14" t="s">
        <v>71</v>
      </c>
      <c r="M17" s="32">
        <v>1204</v>
      </c>
      <c r="N17" s="20"/>
    </row>
    <row r="18" spans="1:14" s="21" customFormat="1" ht="20.25" customHeight="1">
      <c r="A18" s="41">
        <v>2014</v>
      </c>
      <c r="B18" s="2">
        <v>34.8</v>
      </c>
      <c r="C18" s="2">
        <v>-23.9</v>
      </c>
      <c r="D18" s="3"/>
      <c r="E18" s="3">
        <f>SUM(E77:E106)</f>
        <v>2597.8</v>
      </c>
      <c r="F18" s="3"/>
      <c r="G18" s="27">
        <v>13</v>
      </c>
      <c r="H18" s="2">
        <v>41.4</v>
      </c>
      <c r="I18" s="2">
        <v>-5.6</v>
      </c>
      <c r="J18" s="3"/>
      <c r="K18" s="2">
        <f>SUM(K77:K106)</f>
        <v>3289.25</v>
      </c>
      <c r="L18" s="39" t="s">
        <v>72</v>
      </c>
      <c r="M18" s="32"/>
      <c r="N18" s="20"/>
    </row>
    <row r="19" spans="1:14" s="21" customFormat="1" ht="20.25" customHeight="1">
      <c r="A19" s="41">
        <v>2015</v>
      </c>
      <c r="B19" s="2">
        <v>34.9</v>
      </c>
      <c r="C19" s="2">
        <v>-19.4</v>
      </c>
      <c r="D19" s="3"/>
      <c r="E19" s="3">
        <f>SUM(E50:E66)</f>
        <v>2548.5</v>
      </c>
      <c r="F19" s="3"/>
      <c r="G19" s="27">
        <v>10</v>
      </c>
      <c r="H19" s="2">
        <v>43.9</v>
      </c>
      <c r="I19" s="2">
        <v>-6.2</v>
      </c>
      <c r="J19" s="3"/>
      <c r="K19" s="2">
        <f>SUM(K50:K65)</f>
        <v>3074.5</v>
      </c>
      <c r="L19" s="39" t="s">
        <v>73</v>
      </c>
      <c r="M19" s="32"/>
      <c r="N19" s="20"/>
    </row>
    <row r="20" spans="1:14" s="21" customFormat="1" ht="20.25" customHeight="1">
      <c r="A20" s="41">
        <v>2016</v>
      </c>
      <c r="B20" s="2"/>
      <c r="C20" s="2">
        <v>-30.3</v>
      </c>
      <c r="D20" s="3"/>
      <c r="E20" s="3"/>
      <c r="F20" s="3"/>
      <c r="G20" s="27">
        <v>13</v>
      </c>
      <c r="H20" s="2"/>
      <c r="I20" s="37">
        <v>-8.8</v>
      </c>
      <c r="J20" s="3"/>
      <c r="K20" s="2"/>
      <c r="L20" s="39"/>
      <c r="M20" s="32"/>
      <c r="N20" s="20"/>
    </row>
    <row r="21" spans="1:14" s="21" customFormat="1" ht="20.25" customHeight="1">
      <c r="A21" s="41"/>
      <c r="B21" s="2"/>
      <c r="C21" s="2"/>
      <c r="D21" s="3"/>
      <c r="E21" s="3"/>
      <c r="F21" s="3"/>
      <c r="G21" s="27"/>
      <c r="H21" s="2"/>
      <c r="I21" s="2"/>
      <c r="J21" s="3"/>
      <c r="K21" s="2"/>
      <c r="L21" s="39"/>
      <c r="M21" s="32"/>
      <c r="N21" s="20"/>
    </row>
    <row r="22" spans="1:14" s="21" customFormat="1" ht="20.25" customHeight="1">
      <c r="A22" s="41">
        <v>2016</v>
      </c>
      <c r="B22" s="2"/>
      <c r="C22" s="2"/>
      <c r="D22" s="3"/>
      <c r="E22" s="3"/>
      <c r="F22" s="3"/>
      <c r="G22" s="27"/>
      <c r="H22" s="2"/>
      <c r="I22" s="2"/>
      <c r="J22" s="3"/>
      <c r="K22" s="2"/>
      <c r="L22" s="39"/>
      <c r="M22" s="32"/>
      <c r="N22" s="20"/>
    </row>
    <row r="23" spans="1:14" s="21" customFormat="1" ht="20.25" customHeight="1">
      <c r="A23" s="41"/>
      <c r="B23" s="2"/>
      <c r="C23" s="2"/>
      <c r="D23" s="3"/>
      <c r="E23" s="3"/>
      <c r="F23" s="3"/>
      <c r="G23" s="27"/>
      <c r="H23" s="2"/>
      <c r="I23" s="2"/>
      <c r="J23" s="3"/>
      <c r="K23" s="2"/>
      <c r="L23" s="39"/>
      <c r="M23" s="32"/>
      <c r="N23" s="20"/>
    </row>
    <row r="24" spans="1:14" s="21" customFormat="1" ht="20.25" customHeight="1">
      <c r="A24" s="41"/>
      <c r="B24" s="2"/>
      <c r="C24" s="2"/>
      <c r="D24" s="3"/>
      <c r="E24" s="3"/>
      <c r="F24" s="3"/>
      <c r="G24" s="27"/>
      <c r="H24" s="2"/>
      <c r="I24" s="2"/>
      <c r="J24" s="3"/>
      <c r="K24" s="2"/>
      <c r="L24" s="39"/>
      <c r="M24" s="32"/>
      <c r="N24" s="20"/>
    </row>
    <row r="25" spans="1:14" s="21" customFormat="1" ht="20.25" customHeight="1">
      <c r="A25" s="6" t="s">
        <v>214</v>
      </c>
      <c r="B25" s="2"/>
      <c r="C25" s="2"/>
      <c r="D25" s="3"/>
      <c r="E25" s="3"/>
      <c r="F25" s="3"/>
      <c r="G25" s="27"/>
      <c r="H25" s="2"/>
      <c r="I25" s="2"/>
      <c r="J25" s="3"/>
      <c r="K25" s="2"/>
      <c r="L25" s="39"/>
      <c r="M25" s="32"/>
      <c r="N25" s="20"/>
    </row>
    <row r="26" spans="1:14" s="21" customFormat="1" ht="20.25" customHeight="1">
      <c r="A26" s="6" t="s">
        <v>215</v>
      </c>
      <c r="B26" s="2"/>
      <c r="C26" s="2"/>
      <c r="D26" s="3"/>
      <c r="E26" s="3"/>
      <c r="F26" s="3"/>
      <c r="G26" s="27"/>
      <c r="H26" s="2"/>
      <c r="I26" s="2"/>
      <c r="J26" s="3"/>
      <c r="K26" s="2"/>
      <c r="L26" s="39"/>
      <c r="M26" s="32"/>
      <c r="N26" s="20"/>
    </row>
    <row r="27" spans="1:14" s="21" customFormat="1" ht="20.25" customHeight="1">
      <c r="A27" s="6" t="s">
        <v>216</v>
      </c>
      <c r="B27" s="2">
        <v>28.3</v>
      </c>
      <c r="C27" s="2">
        <v>0</v>
      </c>
      <c r="D27" s="3">
        <f aca="true" t="shared" si="0" ref="D27:D39">(B27+C27)/2</f>
        <v>14.15</v>
      </c>
      <c r="E27" s="3">
        <f>D27*10</f>
        <v>141.5</v>
      </c>
      <c r="F27" s="3"/>
      <c r="G27" s="27"/>
      <c r="H27" s="2">
        <v>24.6</v>
      </c>
      <c r="I27" s="2">
        <v>3.9</v>
      </c>
      <c r="J27" s="3">
        <f aca="true" t="shared" si="1" ref="J27:J39">(H27+I27)/2</f>
        <v>14.25</v>
      </c>
      <c r="K27" s="2">
        <f>J27*10</f>
        <v>142.5</v>
      </c>
      <c r="L27" s="39" t="s">
        <v>217</v>
      </c>
      <c r="M27" s="32"/>
      <c r="N27" s="20"/>
    </row>
    <row r="28" spans="1:14" s="21" customFormat="1" ht="20.25" customHeight="1">
      <c r="A28" s="6" t="s">
        <v>213</v>
      </c>
      <c r="B28" s="2">
        <v>17.1</v>
      </c>
      <c r="C28" s="2">
        <v>-2.6</v>
      </c>
      <c r="D28" s="3">
        <f t="shared" si="0"/>
        <v>7.250000000000001</v>
      </c>
      <c r="E28" s="3"/>
      <c r="F28" s="3"/>
      <c r="G28" s="27"/>
      <c r="H28" s="2">
        <v>17.4</v>
      </c>
      <c r="I28" s="2">
        <v>1.9</v>
      </c>
      <c r="J28" s="3">
        <f t="shared" si="1"/>
        <v>9.649999999999999</v>
      </c>
      <c r="K28" s="2"/>
      <c r="L28" s="39"/>
      <c r="M28" s="32"/>
      <c r="N28" s="20"/>
    </row>
    <row r="29" spans="1:14" s="21" customFormat="1" ht="20.25" customHeight="1">
      <c r="A29" s="6" t="s">
        <v>212</v>
      </c>
      <c r="B29" s="2">
        <v>18.8</v>
      </c>
      <c r="C29" s="2">
        <v>-2.6</v>
      </c>
      <c r="D29" s="3">
        <f t="shared" si="0"/>
        <v>8.1</v>
      </c>
      <c r="E29" s="3"/>
      <c r="F29" s="3"/>
      <c r="G29" s="27"/>
      <c r="H29" s="2">
        <v>17.7</v>
      </c>
      <c r="I29" s="2">
        <v>-0.5</v>
      </c>
      <c r="J29" s="3">
        <f t="shared" si="1"/>
        <v>8.6</v>
      </c>
      <c r="K29" s="2"/>
      <c r="L29" s="39"/>
      <c r="M29" s="32"/>
      <c r="N29" s="20"/>
    </row>
    <row r="30" spans="1:14" s="21" customFormat="1" ht="20.25" customHeight="1">
      <c r="A30" s="6" t="s">
        <v>211</v>
      </c>
      <c r="B30" s="2">
        <v>20.8</v>
      </c>
      <c r="C30" s="2">
        <v>-3</v>
      </c>
      <c r="D30" s="3">
        <f t="shared" si="0"/>
        <v>8.9</v>
      </c>
      <c r="E30" s="3"/>
      <c r="F30" s="3"/>
      <c r="G30" s="27"/>
      <c r="H30" s="2">
        <v>17.7</v>
      </c>
      <c r="I30" s="2">
        <v>-0.7</v>
      </c>
      <c r="J30" s="3">
        <f t="shared" si="1"/>
        <v>8.5</v>
      </c>
      <c r="K30" s="2"/>
      <c r="L30" s="39" t="s">
        <v>96</v>
      </c>
      <c r="M30" s="32"/>
      <c r="N30" s="20"/>
    </row>
    <row r="31" spans="1:14" s="21" customFormat="1" ht="20.25" customHeight="1">
      <c r="A31" s="6" t="s">
        <v>207</v>
      </c>
      <c r="B31" s="2">
        <v>15.2</v>
      </c>
      <c r="C31" s="2">
        <v>-15</v>
      </c>
      <c r="D31" s="3">
        <f t="shared" si="0"/>
        <v>0.09999999999999964</v>
      </c>
      <c r="E31" s="3"/>
      <c r="F31" s="3"/>
      <c r="G31" s="27"/>
      <c r="H31" s="2">
        <v>13.3</v>
      </c>
      <c r="I31" s="2">
        <v>-4.6</v>
      </c>
      <c r="J31" s="3">
        <f t="shared" si="1"/>
        <v>4.3500000000000005</v>
      </c>
      <c r="K31" s="2"/>
      <c r="L31" s="39"/>
      <c r="M31" s="32"/>
      <c r="N31" s="20"/>
    </row>
    <row r="32" spans="1:14" s="21" customFormat="1" ht="20.25" customHeight="1">
      <c r="A32" s="6" t="s">
        <v>208</v>
      </c>
      <c r="B32" s="2">
        <v>9</v>
      </c>
      <c r="C32" s="2">
        <v>-9.7</v>
      </c>
      <c r="D32" s="3">
        <f t="shared" si="0"/>
        <v>-0.34999999999999964</v>
      </c>
      <c r="E32" s="3"/>
      <c r="F32" s="3"/>
      <c r="G32" s="27"/>
      <c r="H32" s="2">
        <v>8.6</v>
      </c>
      <c r="I32" s="2">
        <v>-4.2</v>
      </c>
      <c r="J32" s="3">
        <f t="shared" si="1"/>
        <v>2.1999999999999997</v>
      </c>
      <c r="K32" s="2"/>
      <c r="L32" s="39"/>
      <c r="M32" s="32"/>
      <c r="N32" s="20"/>
    </row>
    <row r="33" spans="1:14" s="21" customFormat="1" ht="20.25" customHeight="1">
      <c r="A33" s="6" t="s">
        <v>209</v>
      </c>
      <c r="B33" s="2">
        <v>7.2</v>
      </c>
      <c r="C33" s="2">
        <v>-11.4</v>
      </c>
      <c r="D33" s="3">
        <f t="shared" si="0"/>
        <v>-2.1</v>
      </c>
      <c r="E33" s="3"/>
      <c r="F33" s="3"/>
      <c r="G33" s="27">
        <v>0</v>
      </c>
      <c r="H33" s="2">
        <v>1.5</v>
      </c>
      <c r="I33" s="2">
        <v>-1.4</v>
      </c>
      <c r="J33" s="3">
        <f t="shared" si="1"/>
        <v>0.050000000000000044</v>
      </c>
      <c r="K33" s="2"/>
      <c r="L33" s="39"/>
      <c r="M33" s="32"/>
      <c r="N33" s="20"/>
    </row>
    <row r="34" spans="1:14" s="21" customFormat="1" ht="20.25" customHeight="1">
      <c r="A34" s="6" t="s">
        <v>204</v>
      </c>
      <c r="B34" s="2">
        <v>7</v>
      </c>
      <c r="C34" s="2">
        <v>-4.6</v>
      </c>
      <c r="D34" s="3">
        <f t="shared" si="0"/>
        <v>1.2000000000000002</v>
      </c>
      <c r="E34" s="3"/>
      <c r="F34" s="3"/>
      <c r="G34" s="27">
        <v>5</v>
      </c>
      <c r="H34" s="2">
        <v>0.1</v>
      </c>
      <c r="I34" s="2">
        <v>-0.2</v>
      </c>
      <c r="J34" s="3">
        <f t="shared" si="1"/>
        <v>-0.05</v>
      </c>
      <c r="K34" s="2"/>
      <c r="L34" s="39"/>
      <c r="M34" s="32"/>
      <c r="N34" s="20"/>
    </row>
    <row r="35" spans="1:14" s="21" customFormat="1" ht="20.25" customHeight="1">
      <c r="A35" s="6" t="s">
        <v>205</v>
      </c>
      <c r="B35" s="2">
        <v>6</v>
      </c>
      <c r="C35" s="2">
        <v>-9.3</v>
      </c>
      <c r="D35" s="3">
        <f t="shared" si="0"/>
        <v>-1.6500000000000004</v>
      </c>
      <c r="E35" s="3"/>
      <c r="F35" s="3"/>
      <c r="G35" s="27">
        <v>5</v>
      </c>
      <c r="H35" s="2">
        <v>3.3</v>
      </c>
      <c r="I35" s="2">
        <v>-1.5</v>
      </c>
      <c r="J35" s="3">
        <f t="shared" si="1"/>
        <v>0.8999999999999999</v>
      </c>
      <c r="K35" s="2"/>
      <c r="L35" s="39" t="s">
        <v>210</v>
      </c>
      <c r="M35" s="32"/>
      <c r="N35" s="20"/>
    </row>
    <row r="36" spans="1:14" s="21" customFormat="1" ht="20.25" customHeight="1">
      <c r="A36" s="6" t="s">
        <v>206</v>
      </c>
      <c r="B36" s="2">
        <v>6</v>
      </c>
      <c r="C36" s="2">
        <v>-4.1</v>
      </c>
      <c r="D36" s="3">
        <f t="shared" si="0"/>
        <v>0.9500000000000002</v>
      </c>
      <c r="E36" s="3"/>
      <c r="F36" s="3"/>
      <c r="G36" s="27">
        <v>0</v>
      </c>
      <c r="H36" s="2">
        <v>3.5</v>
      </c>
      <c r="I36" s="2">
        <v>-0.2</v>
      </c>
      <c r="J36" s="3">
        <f t="shared" si="1"/>
        <v>1.65</v>
      </c>
      <c r="K36" s="2"/>
      <c r="L36" s="39"/>
      <c r="M36" s="32"/>
      <c r="N36" s="20"/>
    </row>
    <row r="37" spans="1:14" s="21" customFormat="1" ht="20.25" customHeight="1">
      <c r="A37" s="6" t="s">
        <v>199</v>
      </c>
      <c r="B37" s="2">
        <v>7.1</v>
      </c>
      <c r="C37" s="2">
        <v>-27</v>
      </c>
      <c r="D37" s="3">
        <f t="shared" si="0"/>
        <v>-9.95</v>
      </c>
      <c r="E37" s="3"/>
      <c r="F37" s="3"/>
      <c r="G37" s="27">
        <v>0</v>
      </c>
      <c r="H37" s="2">
        <v>3.3</v>
      </c>
      <c r="I37" s="2">
        <v>-2.4</v>
      </c>
      <c r="J37" s="3">
        <f t="shared" si="1"/>
        <v>0.44999999999999996</v>
      </c>
      <c r="K37" s="2"/>
      <c r="L37" s="39" t="s">
        <v>203</v>
      </c>
      <c r="M37" s="32"/>
      <c r="N37" s="20"/>
    </row>
    <row r="38" spans="1:14" s="21" customFormat="1" ht="20.25" customHeight="1">
      <c r="A38" s="6" t="s">
        <v>200</v>
      </c>
      <c r="B38" s="2">
        <v>0.4</v>
      </c>
      <c r="C38" s="2">
        <v>-19.4</v>
      </c>
      <c r="D38" s="3">
        <f t="shared" si="0"/>
        <v>-9.5</v>
      </c>
      <c r="E38" s="3"/>
      <c r="F38" s="3"/>
      <c r="G38" s="27">
        <v>13</v>
      </c>
      <c r="H38" s="2">
        <v>-0.7</v>
      </c>
      <c r="I38" s="2">
        <v>-3.8</v>
      </c>
      <c r="J38" s="3">
        <f t="shared" si="1"/>
        <v>-2.25</v>
      </c>
      <c r="K38" s="2"/>
      <c r="L38" s="39"/>
      <c r="M38" s="32"/>
      <c r="N38" s="20"/>
    </row>
    <row r="39" spans="1:14" s="21" customFormat="1" ht="20.25" customHeight="1">
      <c r="A39" s="6" t="s">
        <v>201</v>
      </c>
      <c r="B39" s="2">
        <v>-4.8</v>
      </c>
      <c r="C39" s="37">
        <v>-30.3</v>
      </c>
      <c r="D39" s="34">
        <f t="shared" si="0"/>
        <v>-17.55</v>
      </c>
      <c r="E39" s="3"/>
      <c r="F39" s="3"/>
      <c r="G39" s="27">
        <v>7</v>
      </c>
      <c r="H39" s="2">
        <v>-1.6</v>
      </c>
      <c r="I39" s="37">
        <v>-8.8</v>
      </c>
      <c r="J39" s="34">
        <f t="shared" si="1"/>
        <v>-5.2</v>
      </c>
      <c r="K39" s="2"/>
      <c r="L39" s="39" t="s">
        <v>202</v>
      </c>
      <c r="M39" s="32"/>
      <c r="N39" s="20"/>
    </row>
    <row r="40" spans="1:14" s="21" customFormat="1" ht="20.25" customHeight="1">
      <c r="A40" s="41"/>
      <c r="B40" s="2"/>
      <c r="C40" s="2"/>
      <c r="D40" s="3"/>
      <c r="E40" s="3"/>
      <c r="F40" s="3"/>
      <c r="G40" s="27"/>
      <c r="H40" s="2"/>
      <c r="I40" s="2"/>
      <c r="J40" s="3"/>
      <c r="K40" s="2"/>
      <c r="L40" s="39"/>
      <c r="M40" s="32"/>
      <c r="N40" s="20"/>
    </row>
    <row r="41" spans="1:14" s="21" customFormat="1" ht="20.25" customHeight="1">
      <c r="A41" s="41">
        <v>2015</v>
      </c>
      <c r="B41" s="2"/>
      <c r="C41" s="2"/>
      <c r="D41" s="3"/>
      <c r="E41" s="3"/>
      <c r="F41" s="3"/>
      <c r="G41" s="27"/>
      <c r="H41" s="2"/>
      <c r="I41" s="2"/>
      <c r="J41" s="3"/>
      <c r="K41" s="2"/>
      <c r="L41" s="39"/>
      <c r="M41" s="32"/>
      <c r="N41" s="20"/>
    </row>
    <row r="42" spans="1:14" s="21" customFormat="1" ht="20.25" customHeight="1">
      <c r="A42" s="6" t="s">
        <v>196</v>
      </c>
      <c r="B42" s="2">
        <v>12.2</v>
      </c>
      <c r="C42" s="2">
        <v>-14.7</v>
      </c>
      <c r="D42" s="3">
        <f aca="true" t="shared" si="2" ref="D42:D77">(B42+C42)/2</f>
        <v>-1.25</v>
      </c>
      <c r="E42" s="3"/>
      <c r="F42" s="3"/>
      <c r="G42" s="27"/>
      <c r="H42" s="2">
        <v>9.6</v>
      </c>
      <c r="I42" s="37">
        <v>-7.1</v>
      </c>
      <c r="J42" s="3">
        <f aca="true" t="shared" si="3" ref="J42:J77">(H42+I42)/2</f>
        <v>1.25</v>
      </c>
      <c r="K42" s="2"/>
      <c r="L42" s="39" t="s">
        <v>198</v>
      </c>
      <c r="M42" s="32"/>
      <c r="N42" s="20"/>
    </row>
    <row r="43" spans="1:14" s="21" customFormat="1" ht="20.25" customHeight="1">
      <c r="A43" s="6" t="s">
        <v>103</v>
      </c>
      <c r="B43" s="2">
        <v>9.8</v>
      </c>
      <c r="C43" s="2">
        <v>-2.7</v>
      </c>
      <c r="D43" s="3">
        <f t="shared" si="2"/>
        <v>3.5500000000000003</v>
      </c>
      <c r="E43" s="3"/>
      <c r="F43" s="3"/>
      <c r="G43" s="27">
        <v>0</v>
      </c>
      <c r="H43" s="2">
        <v>7.9</v>
      </c>
      <c r="I43" s="2">
        <v>-0.4</v>
      </c>
      <c r="J43" s="3">
        <f t="shared" si="3"/>
        <v>3.75</v>
      </c>
      <c r="K43" s="2"/>
      <c r="L43" s="39" t="s">
        <v>197</v>
      </c>
      <c r="M43" s="32"/>
      <c r="N43" s="20"/>
    </row>
    <row r="44" spans="1:14" s="21" customFormat="1" ht="20.25" customHeight="1">
      <c r="A44" s="6" t="s">
        <v>104</v>
      </c>
      <c r="B44" s="2">
        <v>9.4</v>
      </c>
      <c r="C44" s="2">
        <v>-2.8</v>
      </c>
      <c r="D44" s="3">
        <f t="shared" si="2"/>
        <v>3.3000000000000003</v>
      </c>
      <c r="E44" s="3"/>
      <c r="F44" s="3"/>
      <c r="G44" s="27"/>
      <c r="H44" s="2">
        <v>7.2</v>
      </c>
      <c r="I44" s="2">
        <v>-0.1</v>
      </c>
      <c r="J44" s="3">
        <f t="shared" si="3"/>
        <v>3.5500000000000003</v>
      </c>
      <c r="K44" s="2"/>
      <c r="L44" s="39"/>
      <c r="M44" s="32"/>
      <c r="N44" s="20"/>
    </row>
    <row r="45" spans="1:14" s="21" customFormat="1" ht="20.25" customHeight="1">
      <c r="A45" s="6" t="s">
        <v>74</v>
      </c>
      <c r="B45" s="2">
        <v>5.7</v>
      </c>
      <c r="C45" s="2">
        <v>-6.1</v>
      </c>
      <c r="D45" s="3">
        <f t="shared" si="2"/>
        <v>-0.19999999999999973</v>
      </c>
      <c r="E45" s="3"/>
      <c r="F45" s="3"/>
      <c r="G45" s="27">
        <v>0</v>
      </c>
      <c r="H45" s="2">
        <v>5.6</v>
      </c>
      <c r="I45" s="2">
        <v>-1.3</v>
      </c>
      <c r="J45" s="3">
        <f t="shared" si="3"/>
        <v>2.15</v>
      </c>
      <c r="K45" s="2"/>
      <c r="L45" s="39" t="s">
        <v>195</v>
      </c>
      <c r="M45" s="32"/>
      <c r="N45" s="20"/>
    </row>
    <row r="46" spans="1:14" s="21" customFormat="1" ht="20.25" customHeight="1">
      <c r="A46" s="6" t="s">
        <v>75</v>
      </c>
      <c r="B46" s="2">
        <v>9</v>
      </c>
      <c r="C46" s="2">
        <v>1.2</v>
      </c>
      <c r="D46" s="3">
        <f t="shared" si="2"/>
        <v>5.1</v>
      </c>
      <c r="E46" s="3"/>
      <c r="F46" s="3"/>
      <c r="G46" s="27"/>
      <c r="H46" s="2">
        <v>7.2</v>
      </c>
      <c r="I46" s="2">
        <v>1.4</v>
      </c>
      <c r="J46" s="3">
        <f t="shared" si="3"/>
        <v>4.3</v>
      </c>
      <c r="K46" s="2"/>
      <c r="L46" s="39" t="s">
        <v>76</v>
      </c>
      <c r="M46" s="32"/>
      <c r="N46" s="20"/>
    </row>
    <row r="47" spans="1:14" s="21" customFormat="1" ht="20.25" customHeight="1">
      <c r="A47" s="6" t="s">
        <v>77</v>
      </c>
      <c r="B47" s="2">
        <v>15.2</v>
      </c>
      <c r="C47" s="2">
        <v>-1.7000000000000002</v>
      </c>
      <c r="D47" s="3">
        <f t="shared" si="2"/>
        <v>6.75</v>
      </c>
      <c r="E47" s="3"/>
      <c r="F47" s="3"/>
      <c r="G47" s="27"/>
      <c r="H47" s="2">
        <v>11.3</v>
      </c>
      <c r="I47" s="2">
        <v>0.8</v>
      </c>
      <c r="J47" s="3">
        <f t="shared" si="3"/>
        <v>6.050000000000001</v>
      </c>
      <c r="K47" s="2"/>
      <c r="L47" s="39"/>
      <c r="M47" s="32"/>
      <c r="N47" s="20"/>
    </row>
    <row r="48" spans="1:14" s="21" customFormat="1" ht="20.25" customHeight="1">
      <c r="A48" s="6" t="s">
        <v>78</v>
      </c>
      <c r="B48" s="2">
        <v>10.5</v>
      </c>
      <c r="C48" s="2">
        <v>-7.4</v>
      </c>
      <c r="D48" s="3">
        <f t="shared" si="2"/>
        <v>1.5499999999999998</v>
      </c>
      <c r="E48" s="3"/>
      <c r="F48" s="3"/>
      <c r="G48" s="27"/>
      <c r="H48" s="2">
        <v>8.4</v>
      </c>
      <c r="I48" s="2">
        <v>-2.1</v>
      </c>
      <c r="J48" s="3">
        <f t="shared" si="3"/>
        <v>3.1500000000000004</v>
      </c>
      <c r="K48" s="2"/>
      <c r="L48" s="39"/>
      <c r="M48" s="32"/>
      <c r="N48" s="20"/>
    </row>
    <row r="49" spans="1:14" s="21" customFormat="1" ht="20.25" customHeight="1">
      <c r="A49" s="6" t="s">
        <v>79</v>
      </c>
      <c r="B49" s="2">
        <v>15.2</v>
      </c>
      <c r="C49" s="2">
        <v>-3.9</v>
      </c>
      <c r="D49" s="3">
        <f t="shared" si="2"/>
        <v>5.6499999999999995</v>
      </c>
      <c r="E49" s="3"/>
      <c r="F49" s="3"/>
      <c r="G49" s="27"/>
      <c r="H49" s="2">
        <v>12.7</v>
      </c>
      <c r="I49" s="2">
        <v>-0.7</v>
      </c>
      <c r="J49" s="3">
        <f t="shared" si="3"/>
        <v>6</v>
      </c>
      <c r="K49" s="2"/>
      <c r="L49" s="39"/>
      <c r="M49" s="32"/>
      <c r="N49" s="20"/>
    </row>
    <row r="50" spans="1:14" s="21" customFormat="1" ht="20.25" customHeight="1">
      <c r="A50" s="6" t="s">
        <v>80</v>
      </c>
      <c r="B50" s="2">
        <v>19</v>
      </c>
      <c r="C50" s="2">
        <v>-3.1</v>
      </c>
      <c r="D50" s="3">
        <f t="shared" si="2"/>
        <v>7.95</v>
      </c>
      <c r="E50" s="3"/>
      <c r="F50" s="3"/>
      <c r="G50" s="27"/>
      <c r="H50" s="2">
        <v>15</v>
      </c>
      <c r="I50" s="2">
        <v>-0.1</v>
      </c>
      <c r="J50" s="3">
        <f t="shared" si="3"/>
        <v>7.45</v>
      </c>
      <c r="K50" s="2"/>
      <c r="L50" s="42" t="s">
        <v>81</v>
      </c>
      <c r="M50" s="32"/>
      <c r="N50" s="20"/>
    </row>
    <row r="51" spans="1:14" s="21" customFormat="1" ht="20.25" customHeight="1">
      <c r="A51" s="6" t="s">
        <v>82</v>
      </c>
      <c r="B51" s="2">
        <v>23.5</v>
      </c>
      <c r="C51" s="2">
        <v>1.4</v>
      </c>
      <c r="D51" s="3">
        <f t="shared" si="2"/>
        <v>12.45</v>
      </c>
      <c r="E51" s="3">
        <f aca="true" t="shared" si="4" ref="E51:E66">D51*10</f>
        <v>124.5</v>
      </c>
      <c r="F51" s="3">
        <f aca="true" t="shared" si="5" ref="F51:F66">SUM(E51,F52)</f>
        <v>2548.5</v>
      </c>
      <c r="G51" s="27"/>
      <c r="H51" s="2">
        <v>20.9</v>
      </c>
      <c r="I51" s="2">
        <v>4.1</v>
      </c>
      <c r="J51" s="3">
        <f t="shared" si="3"/>
        <v>12.5</v>
      </c>
      <c r="K51" s="7">
        <f aca="true" t="shared" si="6" ref="K51:K65">J51*10</f>
        <v>125</v>
      </c>
      <c r="L51" s="39" t="s">
        <v>83</v>
      </c>
      <c r="M51" s="32"/>
      <c r="N51" s="20"/>
    </row>
    <row r="52" spans="1:14" s="21" customFormat="1" ht="20.25" customHeight="1">
      <c r="A52" s="6" t="s">
        <v>84</v>
      </c>
      <c r="B52" s="2">
        <v>24</v>
      </c>
      <c r="C52" s="2">
        <v>5.3</v>
      </c>
      <c r="D52" s="3">
        <f t="shared" si="2"/>
        <v>14.65</v>
      </c>
      <c r="E52" s="3">
        <f t="shared" si="4"/>
        <v>146.5</v>
      </c>
      <c r="F52" s="3">
        <f t="shared" si="5"/>
        <v>2424</v>
      </c>
      <c r="G52" s="27"/>
      <c r="H52" s="2">
        <v>25.7</v>
      </c>
      <c r="I52" s="2">
        <v>7.9</v>
      </c>
      <c r="J52" s="3">
        <f t="shared" si="3"/>
        <v>16.8</v>
      </c>
      <c r="K52" s="7">
        <f t="shared" si="6"/>
        <v>168</v>
      </c>
      <c r="L52" s="39"/>
      <c r="M52" s="32"/>
      <c r="N52" s="20"/>
    </row>
    <row r="53" spans="1:14" s="21" customFormat="1" ht="20.25" customHeight="1">
      <c r="A53" s="6" t="s">
        <v>85</v>
      </c>
      <c r="B53" s="2">
        <v>21.9</v>
      </c>
      <c r="C53" s="2">
        <v>6.7</v>
      </c>
      <c r="D53" s="3">
        <f t="shared" si="2"/>
        <v>14.299999999999999</v>
      </c>
      <c r="E53" s="3">
        <f t="shared" si="4"/>
        <v>143</v>
      </c>
      <c r="F53" s="3">
        <f t="shared" si="5"/>
        <v>2277.5</v>
      </c>
      <c r="G53" s="27"/>
      <c r="H53" s="2">
        <v>26.4</v>
      </c>
      <c r="I53" s="2">
        <v>8.2</v>
      </c>
      <c r="J53" s="3">
        <f t="shared" si="3"/>
        <v>17.299999999999997</v>
      </c>
      <c r="K53" s="7">
        <f t="shared" si="6"/>
        <v>172.99999999999997</v>
      </c>
      <c r="L53" s="39" t="s">
        <v>86</v>
      </c>
      <c r="M53" s="32"/>
      <c r="N53" s="20"/>
    </row>
    <row r="54" spans="1:14" s="21" customFormat="1" ht="20.25" customHeight="1">
      <c r="A54" s="6" t="s">
        <v>15</v>
      </c>
      <c r="B54" s="2">
        <v>30.4</v>
      </c>
      <c r="C54" s="2">
        <v>7.1</v>
      </c>
      <c r="D54" s="3">
        <f t="shared" si="2"/>
        <v>18.75</v>
      </c>
      <c r="E54" s="3">
        <f t="shared" si="4"/>
        <v>187.5</v>
      </c>
      <c r="F54" s="3">
        <f t="shared" si="5"/>
        <v>2134.5</v>
      </c>
      <c r="G54" s="27"/>
      <c r="H54" s="2">
        <v>40.7</v>
      </c>
      <c r="I54" s="2">
        <v>9</v>
      </c>
      <c r="J54" s="3">
        <f t="shared" si="3"/>
        <v>24.85</v>
      </c>
      <c r="K54" s="7">
        <f t="shared" si="6"/>
        <v>248.5</v>
      </c>
      <c r="L54" s="39"/>
      <c r="M54" s="32"/>
      <c r="N54" s="20"/>
    </row>
    <row r="55" spans="1:14" s="21" customFormat="1" ht="20.25" customHeight="1">
      <c r="A55" s="6" t="s">
        <v>16</v>
      </c>
      <c r="B55" s="2">
        <v>31.7</v>
      </c>
      <c r="C55" s="2">
        <v>3.8</v>
      </c>
      <c r="D55" s="3">
        <f t="shared" si="2"/>
        <v>17.75</v>
      </c>
      <c r="E55" s="3">
        <f t="shared" si="4"/>
        <v>177.5</v>
      </c>
      <c r="F55" s="3">
        <f t="shared" si="5"/>
        <v>1947</v>
      </c>
      <c r="G55" s="27"/>
      <c r="H55" s="2">
        <v>41.5</v>
      </c>
      <c r="I55" s="2">
        <v>8.2</v>
      </c>
      <c r="J55" s="3">
        <f t="shared" si="3"/>
        <v>24.85</v>
      </c>
      <c r="K55" s="7">
        <f t="shared" si="6"/>
        <v>248.5</v>
      </c>
      <c r="L55" s="39" t="s">
        <v>87</v>
      </c>
      <c r="M55" s="32"/>
      <c r="N55" s="20"/>
    </row>
    <row r="56" spans="1:14" s="21" customFormat="1" ht="20.25" customHeight="1">
      <c r="A56" s="6" t="s">
        <v>17</v>
      </c>
      <c r="B56" s="37">
        <v>34.9</v>
      </c>
      <c r="C56" s="2">
        <v>7.8</v>
      </c>
      <c r="D56" s="3">
        <f t="shared" si="2"/>
        <v>21.349999999999998</v>
      </c>
      <c r="E56" s="3">
        <f t="shared" si="4"/>
        <v>213.49999999999997</v>
      </c>
      <c r="F56" s="3">
        <f t="shared" si="5"/>
        <v>1769.5</v>
      </c>
      <c r="G56" s="27"/>
      <c r="H56" s="2">
        <v>41.9</v>
      </c>
      <c r="I56" s="2">
        <v>10.6</v>
      </c>
      <c r="J56" s="3">
        <f t="shared" si="3"/>
        <v>26.25</v>
      </c>
      <c r="K56" s="7">
        <f t="shared" si="6"/>
        <v>262.5</v>
      </c>
      <c r="L56" s="39" t="s">
        <v>88</v>
      </c>
      <c r="M56" s="32"/>
      <c r="N56" s="20"/>
    </row>
    <row r="57" spans="1:14" s="21" customFormat="1" ht="20.25" customHeight="1">
      <c r="A57" s="6" t="s">
        <v>18</v>
      </c>
      <c r="B57" s="2">
        <v>30.5</v>
      </c>
      <c r="C57" s="2">
        <v>7.6</v>
      </c>
      <c r="D57" s="3">
        <f t="shared" si="2"/>
        <v>19.05</v>
      </c>
      <c r="E57" s="3">
        <f t="shared" si="4"/>
        <v>190.5</v>
      </c>
      <c r="F57" s="3">
        <f t="shared" si="5"/>
        <v>1556</v>
      </c>
      <c r="G57" s="27"/>
      <c r="H57" s="2">
        <v>37.5</v>
      </c>
      <c r="I57" s="2">
        <v>10.7</v>
      </c>
      <c r="J57" s="3">
        <f t="shared" si="3"/>
        <v>24.1</v>
      </c>
      <c r="K57" s="7">
        <f t="shared" si="6"/>
        <v>241</v>
      </c>
      <c r="L57" s="39" t="s">
        <v>89</v>
      </c>
      <c r="M57" s="32"/>
      <c r="N57" s="20"/>
    </row>
    <row r="58" spans="1:14" s="21" customFormat="1" ht="20.25" customHeight="1">
      <c r="A58" s="6" t="s">
        <v>19</v>
      </c>
      <c r="B58" s="2">
        <v>26.8</v>
      </c>
      <c r="C58" s="2">
        <v>7.4</v>
      </c>
      <c r="D58" s="3">
        <f t="shared" si="2"/>
        <v>17.1</v>
      </c>
      <c r="E58" s="3">
        <f t="shared" si="4"/>
        <v>171</v>
      </c>
      <c r="F58" s="3">
        <f t="shared" si="5"/>
        <v>1365.5</v>
      </c>
      <c r="G58" s="27"/>
      <c r="H58" s="2">
        <v>32.3</v>
      </c>
      <c r="I58" s="2">
        <v>10.2</v>
      </c>
      <c r="J58" s="3">
        <f t="shared" si="3"/>
        <v>21.25</v>
      </c>
      <c r="K58" s="7">
        <f t="shared" si="6"/>
        <v>212.5</v>
      </c>
      <c r="L58" s="39" t="s">
        <v>90</v>
      </c>
      <c r="M58" s="32" t="s">
        <v>91</v>
      </c>
      <c r="N58" s="20"/>
    </row>
    <row r="59" spans="1:14" s="21" customFormat="1" ht="20.25" customHeight="1">
      <c r="A59" s="6" t="s">
        <v>20</v>
      </c>
      <c r="B59" s="2">
        <v>32.6</v>
      </c>
      <c r="C59" s="2">
        <v>9.7</v>
      </c>
      <c r="D59" s="3">
        <f t="shared" si="2"/>
        <v>21.15</v>
      </c>
      <c r="E59" s="3">
        <f t="shared" si="4"/>
        <v>211.5</v>
      </c>
      <c r="F59" s="3">
        <f t="shared" si="5"/>
        <v>1194.5</v>
      </c>
      <c r="G59" s="27"/>
      <c r="H59" s="2">
        <v>43.4</v>
      </c>
      <c r="I59" s="2">
        <v>11.6</v>
      </c>
      <c r="J59" s="3">
        <f t="shared" si="3"/>
        <v>27.5</v>
      </c>
      <c r="K59" s="7">
        <f t="shared" si="6"/>
        <v>275</v>
      </c>
      <c r="L59" s="39"/>
      <c r="M59" s="32"/>
      <c r="N59" s="20"/>
    </row>
    <row r="60" spans="1:14" s="21" customFormat="1" ht="20.25" customHeight="1">
      <c r="A60" s="6" t="s">
        <v>21</v>
      </c>
      <c r="B60" s="2">
        <v>28.2</v>
      </c>
      <c r="C60" s="2">
        <v>5.5</v>
      </c>
      <c r="D60" s="3">
        <f t="shared" si="2"/>
        <v>16.85</v>
      </c>
      <c r="E60" s="3">
        <f t="shared" si="4"/>
        <v>168.5</v>
      </c>
      <c r="F60" s="3">
        <f t="shared" si="5"/>
        <v>983</v>
      </c>
      <c r="G60" s="27"/>
      <c r="H60" s="2">
        <v>41.4</v>
      </c>
      <c r="I60" s="2">
        <v>9.4</v>
      </c>
      <c r="J60" s="3">
        <f t="shared" si="3"/>
        <v>25.4</v>
      </c>
      <c r="K60" s="7">
        <f t="shared" si="6"/>
        <v>254</v>
      </c>
      <c r="L60" s="39" t="s">
        <v>92</v>
      </c>
      <c r="M60" s="32"/>
      <c r="N60" s="20"/>
    </row>
    <row r="61" spans="1:14" s="21" customFormat="1" ht="20.25" customHeight="1">
      <c r="A61" s="6" t="s">
        <v>22</v>
      </c>
      <c r="B61" s="2">
        <v>30.9</v>
      </c>
      <c r="C61" s="2">
        <v>4</v>
      </c>
      <c r="D61" s="3">
        <f t="shared" si="2"/>
        <v>17.45</v>
      </c>
      <c r="E61" s="3">
        <f t="shared" si="4"/>
        <v>174.5</v>
      </c>
      <c r="F61" s="3">
        <f t="shared" si="5"/>
        <v>814.5</v>
      </c>
      <c r="G61" s="27"/>
      <c r="H61" s="37">
        <v>43.9</v>
      </c>
      <c r="I61" s="2">
        <v>3.5</v>
      </c>
      <c r="J61" s="3">
        <f t="shared" si="3"/>
        <v>23.7</v>
      </c>
      <c r="K61" s="7">
        <f t="shared" si="6"/>
        <v>237</v>
      </c>
      <c r="L61" s="39"/>
      <c r="M61" s="32"/>
      <c r="N61" s="20"/>
    </row>
    <row r="62" spans="1:14" s="21" customFormat="1" ht="20.25" customHeight="1">
      <c r="A62" s="6" t="s">
        <v>23</v>
      </c>
      <c r="B62" s="2">
        <v>26.6</v>
      </c>
      <c r="C62" s="2">
        <v>2.6</v>
      </c>
      <c r="D62" s="3">
        <f t="shared" si="2"/>
        <v>14.600000000000001</v>
      </c>
      <c r="E62" s="3">
        <f t="shared" si="4"/>
        <v>146</v>
      </c>
      <c r="F62" s="3">
        <f t="shared" si="5"/>
        <v>640</v>
      </c>
      <c r="G62" s="27"/>
      <c r="H62" s="2">
        <v>38.7</v>
      </c>
      <c r="I62" s="2">
        <v>3.2</v>
      </c>
      <c r="J62" s="3">
        <f t="shared" si="3"/>
        <v>20.950000000000003</v>
      </c>
      <c r="K62" s="7">
        <f t="shared" si="6"/>
        <v>209.50000000000003</v>
      </c>
      <c r="L62" s="39" t="s">
        <v>93</v>
      </c>
      <c r="M62" s="32"/>
      <c r="N62" s="20"/>
    </row>
    <row r="63" spans="1:14" s="21" customFormat="1" ht="20.25" customHeight="1">
      <c r="A63" s="6" t="s">
        <v>24</v>
      </c>
      <c r="B63" s="2">
        <v>25.6</v>
      </c>
      <c r="C63" s="2">
        <v>2.8</v>
      </c>
      <c r="D63" s="3">
        <f t="shared" si="2"/>
        <v>14.200000000000001</v>
      </c>
      <c r="E63" s="3">
        <f t="shared" si="4"/>
        <v>142</v>
      </c>
      <c r="F63" s="3">
        <f t="shared" si="5"/>
        <v>494</v>
      </c>
      <c r="G63" s="27"/>
      <c r="H63" s="2">
        <v>28.5</v>
      </c>
      <c r="I63" s="2">
        <v>6.1</v>
      </c>
      <c r="J63" s="3">
        <f t="shared" si="3"/>
        <v>17.3</v>
      </c>
      <c r="K63" s="7">
        <f t="shared" si="6"/>
        <v>173</v>
      </c>
      <c r="L63" s="39"/>
      <c r="M63" s="32"/>
      <c r="N63" s="20"/>
    </row>
    <row r="64" spans="1:14" s="21" customFormat="1" ht="20.25" customHeight="1">
      <c r="A64" s="6" t="s">
        <v>25</v>
      </c>
      <c r="B64" s="2">
        <v>23.8</v>
      </c>
      <c r="C64" s="2">
        <v>1.9</v>
      </c>
      <c r="D64" s="3">
        <f t="shared" si="2"/>
        <v>12.85</v>
      </c>
      <c r="E64" s="3">
        <f t="shared" si="4"/>
        <v>128.5</v>
      </c>
      <c r="F64" s="3">
        <f t="shared" si="5"/>
        <v>352</v>
      </c>
      <c r="G64" s="27"/>
      <c r="H64" s="2">
        <v>23.7</v>
      </c>
      <c r="I64" s="2">
        <v>4.7</v>
      </c>
      <c r="J64" s="3">
        <f t="shared" si="3"/>
        <v>14.2</v>
      </c>
      <c r="K64" s="7">
        <f t="shared" si="6"/>
        <v>142</v>
      </c>
      <c r="L64" s="39"/>
      <c r="M64" s="32"/>
      <c r="N64" s="20"/>
    </row>
    <row r="65" spans="1:14" s="21" customFormat="1" ht="20.25" customHeight="1">
      <c r="A65" s="6" t="s">
        <v>26</v>
      </c>
      <c r="B65" s="2">
        <v>23.8</v>
      </c>
      <c r="C65" s="2">
        <v>-0.8</v>
      </c>
      <c r="D65" s="3">
        <f t="shared" si="2"/>
        <v>11.5</v>
      </c>
      <c r="E65" s="3">
        <f t="shared" si="4"/>
        <v>115</v>
      </c>
      <c r="F65" s="3">
        <f t="shared" si="5"/>
        <v>223.5</v>
      </c>
      <c r="G65" s="27"/>
      <c r="H65" s="2">
        <v>20.2</v>
      </c>
      <c r="I65" s="2">
        <v>0.8</v>
      </c>
      <c r="J65" s="3">
        <f t="shared" si="3"/>
        <v>10.5</v>
      </c>
      <c r="K65" s="7">
        <f t="shared" si="6"/>
        <v>105</v>
      </c>
      <c r="L65" s="39" t="s">
        <v>94</v>
      </c>
      <c r="M65" s="32"/>
      <c r="N65" s="20"/>
    </row>
    <row r="66" spans="1:14" s="21" customFormat="1" ht="20.25" customHeight="1">
      <c r="A66" s="6" t="s">
        <v>27</v>
      </c>
      <c r="B66" s="2">
        <v>23.3</v>
      </c>
      <c r="C66" s="2">
        <v>-1.6</v>
      </c>
      <c r="D66" s="3">
        <f t="shared" si="2"/>
        <v>10.85</v>
      </c>
      <c r="E66" s="3">
        <f t="shared" si="4"/>
        <v>108.5</v>
      </c>
      <c r="F66" s="3">
        <f t="shared" si="5"/>
        <v>108.5</v>
      </c>
      <c r="G66" s="27"/>
      <c r="H66" s="2">
        <v>20.3</v>
      </c>
      <c r="I66" s="2">
        <v>-0.8</v>
      </c>
      <c r="J66" s="3">
        <f t="shared" si="3"/>
        <v>9.75</v>
      </c>
      <c r="K66" s="2"/>
      <c r="L66" s="42" t="s">
        <v>95</v>
      </c>
      <c r="M66" s="32"/>
      <c r="N66" s="20"/>
    </row>
    <row r="67" spans="1:14" s="21" customFormat="1" ht="20.25" customHeight="1">
      <c r="A67" s="6" t="s">
        <v>28</v>
      </c>
      <c r="B67" s="2">
        <v>20.7</v>
      </c>
      <c r="C67" s="2">
        <v>-0.7</v>
      </c>
      <c r="D67" s="3">
        <f t="shared" si="2"/>
        <v>10</v>
      </c>
      <c r="E67" s="3"/>
      <c r="F67" s="3"/>
      <c r="G67" s="27"/>
      <c r="H67" s="2">
        <v>18.3</v>
      </c>
      <c r="I67" s="2">
        <v>-0.1</v>
      </c>
      <c r="J67" s="3">
        <f t="shared" si="3"/>
        <v>9.1</v>
      </c>
      <c r="K67" s="2"/>
      <c r="L67" s="39" t="s">
        <v>96</v>
      </c>
      <c r="M67" s="32"/>
      <c r="N67" s="20"/>
    </row>
    <row r="68" spans="1:14" s="21" customFormat="1" ht="20.25" customHeight="1">
      <c r="A68" s="6" t="s">
        <v>29</v>
      </c>
      <c r="B68" s="2">
        <v>13.3</v>
      </c>
      <c r="C68" s="2">
        <v>-2.9</v>
      </c>
      <c r="D68" s="3">
        <f t="shared" si="2"/>
        <v>5.2</v>
      </c>
      <c r="E68" s="3"/>
      <c r="F68" s="3"/>
      <c r="G68" s="27"/>
      <c r="H68" s="2">
        <v>10.7</v>
      </c>
      <c r="I68" s="2">
        <v>-0.4</v>
      </c>
      <c r="J68" s="3">
        <f t="shared" si="3"/>
        <v>5.1499999999999995</v>
      </c>
      <c r="K68" s="2"/>
      <c r="L68" s="39"/>
      <c r="M68" s="32"/>
      <c r="N68" s="20"/>
    </row>
    <row r="69" spans="1:14" s="21" customFormat="1" ht="20.25" customHeight="1">
      <c r="A69" s="6" t="s">
        <v>30</v>
      </c>
      <c r="B69" s="2">
        <v>8.9</v>
      </c>
      <c r="C69" s="2">
        <v>-5.7</v>
      </c>
      <c r="D69" s="3">
        <f t="shared" si="2"/>
        <v>1.6</v>
      </c>
      <c r="E69" s="3"/>
      <c r="F69" s="3"/>
      <c r="G69" s="27"/>
      <c r="H69" s="2">
        <v>7.3</v>
      </c>
      <c r="I69" s="2">
        <v>-3.2</v>
      </c>
      <c r="J69" s="3">
        <f t="shared" si="3"/>
        <v>2.05</v>
      </c>
      <c r="K69" s="2"/>
      <c r="L69" s="39"/>
      <c r="M69" s="32"/>
      <c r="N69" s="20"/>
    </row>
    <row r="70" spans="1:14" s="21" customFormat="1" ht="20.25" customHeight="1">
      <c r="A70" s="6" t="s">
        <v>31</v>
      </c>
      <c r="B70" s="2">
        <v>15.7</v>
      </c>
      <c r="C70" s="2">
        <v>-6.1</v>
      </c>
      <c r="D70" s="3">
        <f t="shared" si="2"/>
        <v>4.8</v>
      </c>
      <c r="E70" s="3"/>
      <c r="F70" s="3"/>
      <c r="G70" s="27"/>
      <c r="H70" s="2">
        <v>9.6</v>
      </c>
      <c r="I70" s="2">
        <v>-1.5</v>
      </c>
      <c r="J70" s="3">
        <f t="shared" si="3"/>
        <v>4.05</v>
      </c>
      <c r="K70" s="2"/>
      <c r="L70" s="39"/>
      <c r="M70" s="32"/>
      <c r="N70" s="20"/>
    </row>
    <row r="71" spans="1:14" s="21" customFormat="1" ht="20.25" customHeight="1">
      <c r="A71" s="6" t="s">
        <v>32</v>
      </c>
      <c r="B71" s="2">
        <v>12.1</v>
      </c>
      <c r="C71" s="2">
        <v>-5.9</v>
      </c>
      <c r="D71" s="3">
        <f t="shared" si="2"/>
        <v>3.0999999999999996</v>
      </c>
      <c r="E71" s="3"/>
      <c r="F71" s="3"/>
      <c r="G71" s="27"/>
      <c r="H71" s="2">
        <v>8.5</v>
      </c>
      <c r="I71" s="2">
        <v>-1.4</v>
      </c>
      <c r="J71" s="3">
        <f t="shared" si="3"/>
        <v>3.55</v>
      </c>
      <c r="K71" s="2"/>
      <c r="L71" s="39" t="s">
        <v>97</v>
      </c>
      <c r="M71" s="32"/>
      <c r="N71" s="20"/>
    </row>
    <row r="72" spans="1:14" s="21" customFormat="1" ht="20.25" customHeight="1">
      <c r="A72" s="6" t="s">
        <v>33</v>
      </c>
      <c r="B72" s="2">
        <v>6.7</v>
      </c>
      <c r="C72" s="2">
        <v>-3.9</v>
      </c>
      <c r="D72" s="3">
        <f t="shared" si="2"/>
        <v>1.4000000000000001</v>
      </c>
      <c r="E72" s="3"/>
      <c r="F72" s="3"/>
      <c r="G72" s="27"/>
      <c r="H72" s="2">
        <v>0.8</v>
      </c>
      <c r="I72" s="2">
        <v>-0.8</v>
      </c>
      <c r="J72" s="3">
        <f t="shared" si="3"/>
        <v>0</v>
      </c>
      <c r="K72" s="2"/>
      <c r="L72" s="39" t="s">
        <v>98</v>
      </c>
      <c r="M72" s="32"/>
      <c r="N72" s="20"/>
    </row>
    <row r="73" spans="1:14" s="21" customFormat="1" ht="20.25" customHeight="1">
      <c r="A73" s="6" t="s">
        <v>34</v>
      </c>
      <c r="B73" s="2">
        <v>6.2</v>
      </c>
      <c r="C73" s="2">
        <v>-13.5</v>
      </c>
      <c r="D73" s="3">
        <f t="shared" si="2"/>
        <v>-3.65</v>
      </c>
      <c r="E73" s="3"/>
      <c r="F73" s="3"/>
      <c r="G73" s="27">
        <v>2</v>
      </c>
      <c r="H73" s="2">
        <v>0.2</v>
      </c>
      <c r="I73" s="2">
        <v>-5.2</v>
      </c>
      <c r="J73" s="3">
        <f t="shared" si="3"/>
        <v>-2.5</v>
      </c>
      <c r="K73" s="2"/>
      <c r="L73" s="39"/>
      <c r="M73" s="32"/>
      <c r="N73" s="20"/>
    </row>
    <row r="74" spans="1:14" s="21" customFormat="1" ht="20.25" customHeight="1">
      <c r="A74" s="6" t="s">
        <v>35</v>
      </c>
      <c r="B74" s="2">
        <v>5</v>
      </c>
      <c r="C74" s="2">
        <v>-14.1</v>
      </c>
      <c r="D74" s="3">
        <f t="shared" si="2"/>
        <v>-4.55</v>
      </c>
      <c r="E74" s="3"/>
      <c r="F74" s="3"/>
      <c r="G74" s="27">
        <v>5</v>
      </c>
      <c r="H74" s="2">
        <v>0.2</v>
      </c>
      <c r="I74" s="2">
        <v>-5.3</v>
      </c>
      <c r="J74" s="3">
        <f t="shared" si="3"/>
        <v>-2.55</v>
      </c>
      <c r="K74" s="2"/>
      <c r="L74" s="39"/>
      <c r="M74" s="32"/>
      <c r="N74" s="20"/>
    </row>
    <row r="75" spans="1:14" s="21" customFormat="1" ht="20.25" customHeight="1">
      <c r="A75" s="6" t="s">
        <v>36</v>
      </c>
      <c r="B75" s="2">
        <v>2.2</v>
      </c>
      <c r="C75" s="2">
        <v>-6.9</v>
      </c>
      <c r="D75" s="3">
        <f t="shared" si="2"/>
        <v>-2.35</v>
      </c>
      <c r="E75" s="3"/>
      <c r="F75" s="3"/>
      <c r="G75" s="27">
        <v>1</v>
      </c>
      <c r="H75" s="2">
        <v>0.1</v>
      </c>
      <c r="I75" s="2">
        <v>-2.7</v>
      </c>
      <c r="J75" s="3">
        <f t="shared" si="3"/>
        <v>-1.3</v>
      </c>
      <c r="K75" s="2"/>
      <c r="L75" s="39"/>
      <c r="M75" s="32"/>
      <c r="N75" s="20"/>
    </row>
    <row r="76" spans="1:14" s="21" customFormat="1" ht="20.25" customHeight="1">
      <c r="A76" s="6" t="s">
        <v>37</v>
      </c>
      <c r="B76" s="2">
        <v>4.9</v>
      </c>
      <c r="C76" s="2">
        <v>-8.2</v>
      </c>
      <c r="D76" s="3">
        <f t="shared" si="2"/>
        <v>-1.6499999999999995</v>
      </c>
      <c r="E76" s="3"/>
      <c r="F76" s="3"/>
      <c r="G76" s="27">
        <v>0</v>
      </c>
      <c r="H76" s="2">
        <v>0.2</v>
      </c>
      <c r="I76" s="2">
        <v>-2</v>
      </c>
      <c r="J76" s="3">
        <f t="shared" si="3"/>
        <v>-0.9</v>
      </c>
      <c r="K76" s="2"/>
      <c r="L76" s="39" t="s">
        <v>99</v>
      </c>
      <c r="M76" s="32"/>
      <c r="N76" s="20"/>
    </row>
    <row r="77" spans="1:14" s="21" customFormat="1" ht="20.25" customHeight="1">
      <c r="A77" s="6" t="s">
        <v>38</v>
      </c>
      <c r="B77" s="2">
        <v>5.6</v>
      </c>
      <c r="C77" s="37">
        <v>-16.8</v>
      </c>
      <c r="D77" s="3">
        <f t="shared" si="2"/>
        <v>-5.6000000000000005</v>
      </c>
      <c r="E77" s="3"/>
      <c r="F77" s="3"/>
      <c r="G77" s="27">
        <v>9</v>
      </c>
      <c r="H77" s="2">
        <v>1.7000000000000002</v>
      </c>
      <c r="I77" s="2">
        <v>-3.4</v>
      </c>
      <c r="J77" s="3">
        <f t="shared" si="3"/>
        <v>-0.8499999999999999</v>
      </c>
      <c r="K77" s="7"/>
      <c r="L77" s="20" t="s">
        <v>100</v>
      </c>
      <c r="M77" s="32"/>
      <c r="N77" s="20"/>
    </row>
    <row r="78" spans="1:14" s="21" customFormat="1" ht="20.25" customHeight="1">
      <c r="A78" s="41"/>
      <c r="B78" s="2"/>
      <c r="C78" s="2"/>
      <c r="D78" s="3"/>
      <c r="E78" s="3"/>
      <c r="F78" s="3"/>
      <c r="G78" s="27"/>
      <c r="H78" s="2"/>
      <c r="I78" s="2"/>
      <c r="J78" s="3"/>
      <c r="K78" s="7"/>
      <c r="L78" s="20"/>
      <c r="M78" s="32"/>
      <c r="N78" s="20"/>
    </row>
    <row r="79" spans="1:14" s="21" customFormat="1" ht="20.25" customHeight="1">
      <c r="A79" s="41">
        <v>2014</v>
      </c>
      <c r="B79" s="43"/>
      <c r="C79" s="2"/>
      <c r="D79" s="3"/>
      <c r="E79" s="3"/>
      <c r="F79" s="3"/>
      <c r="G79" s="27"/>
      <c r="H79" s="2"/>
      <c r="I79" s="2"/>
      <c r="J79" s="3"/>
      <c r="K79" s="7"/>
      <c r="L79" s="39" t="s">
        <v>72</v>
      </c>
      <c r="M79" s="32"/>
      <c r="N79" s="20"/>
    </row>
    <row r="80" spans="1:14" s="21" customFormat="1" ht="20.25" customHeight="1">
      <c r="A80" s="41"/>
      <c r="B80" s="43"/>
      <c r="C80" s="2"/>
      <c r="D80" s="3"/>
      <c r="E80" s="3"/>
      <c r="F80" s="3"/>
      <c r="G80" s="27"/>
      <c r="H80" s="2"/>
      <c r="I80" s="2"/>
      <c r="J80" s="3"/>
      <c r="K80" s="7"/>
      <c r="L80" s="39"/>
      <c r="M80" s="32"/>
      <c r="N80" s="20"/>
    </row>
    <row r="81" spans="1:14" s="21" customFormat="1" ht="20.25" customHeight="1">
      <c r="A81" s="6" t="s">
        <v>101</v>
      </c>
      <c r="B81" s="7">
        <v>2.2</v>
      </c>
      <c r="C81" s="37">
        <v>-19.4</v>
      </c>
      <c r="D81" s="3">
        <f aca="true" t="shared" si="7" ref="D81:D86">(B81+C81)/2</f>
        <v>-8.6</v>
      </c>
      <c r="E81" s="3"/>
      <c r="F81" s="3"/>
      <c r="G81" s="38">
        <v>10</v>
      </c>
      <c r="H81" s="2">
        <v>0.1</v>
      </c>
      <c r="I81" s="2">
        <v>-0.6000000000000001</v>
      </c>
      <c r="J81" s="3">
        <f aca="true" t="shared" si="8" ref="J81:J86">(H81+I81)/2</f>
        <v>-0.25000000000000006</v>
      </c>
      <c r="K81" s="7"/>
      <c r="L81" s="39" t="s">
        <v>102</v>
      </c>
      <c r="M81" s="32"/>
      <c r="N81" s="20"/>
    </row>
    <row r="82" spans="1:14" s="21" customFormat="1" ht="20.25" customHeight="1">
      <c r="A82" s="6" t="s">
        <v>103</v>
      </c>
      <c r="B82" s="7">
        <v>6.7</v>
      </c>
      <c r="C82" s="2">
        <v>-2.2</v>
      </c>
      <c r="D82" s="3">
        <f t="shared" si="7"/>
        <v>2.25</v>
      </c>
      <c r="E82" s="3"/>
      <c r="F82" s="3"/>
      <c r="G82" s="27"/>
      <c r="H82" s="2">
        <v>2.8</v>
      </c>
      <c r="I82" s="2">
        <v>-0.5</v>
      </c>
      <c r="J82" s="3">
        <f t="shared" si="8"/>
        <v>1.15</v>
      </c>
      <c r="K82" s="7"/>
      <c r="L82" s="39"/>
      <c r="M82" s="32"/>
      <c r="N82" s="20"/>
    </row>
    <row r="83" spans="1:14" s="21" customFormat="1" ht="20.25" customHeight="1">
      <c r="A83" s="6" t="s">
        <v>104</v>
      </c>
      <c r="B83" s="7">
        <v>3.3</v>
      </c>
      <c r="C83" s="2">
        <v>-14.2</v>
      </c>
      <c r="D83" s="3">
        <f t="shared" si="7"/>
        <v>-5.449999999999999</v>
      </c>
      <c r="E83" s="3"/>
      <c r="F83" s="3"/>
      <c r="G83" s="27"/>
      <c r="H83" s="2">
        <v>0.1</v>
      </c>
      <c r="I83" s="37">
        <v>-6.2</v>
      </c>
      <c r="J83" s="3">
        <f t="shared" si="8"/>
        <v>-3.0500000000000003</v>
      </c>
      <c r="K83" s="7"/>
      <c r="L83" s="39"/>
      <c r="M83" s="32"/>
      <c r="N83" s="20"/>
    </row>
    <row r="84" spans="1:14" s="21" customFormat="1" ht="20.25" customHeight="1">
      <c r="A84" s="6" t="s">
        <v>74</v>
      </c>
      <c r="B84" s="7">
        <v>2.1</v>
      </c>
      <c r="C84" s="2">
        <v>-8.5</v>
      </c>
      <c r="D84" s="3">
        <f t="shared" si="7"/>
        <v>-3.2</v>
      </c>
      <c r="E84" s="3"/>
      <c r="F84" s="3"/>
      <c r="G84" s="27">
        <v>1</v>
      </c>
      <c r="H84" s="2">
        <v>0</v>
      </c>
      <c r="I84" s="2">
        <v>-3.2</v>
      </c>
      <c r="J84" s="3">
        <f t="shared" si="8"/>
        <v>-1.6</v>
      </c>
      <c r="K84" s="44"/>
      <c r="L84" s="39" t="s">
        <v>105</v>
      </c>
      <c r="M84" s="32"/>
      <c r="N84" s="20"/>
    </row>
    <row r="85" spans="1:14" s="21" customFormat="1" ht="20.25" customHeight="1">
      <c r="A85" s="6" t="s">
        <v>75</v>
      </c>
      <c r="B85" s="7">
        <v>9.6</v>
      </c>
      <c r="C85" s="2">
        <v>-8.1</v>
      </c>
      <c r="D85" s="3">
        <f t="shared" si="7"/>
        <v>0.75</v>
      </c>
      <c r="E85" s="3"/>
      <c r="F85" s="3"/>
      <c r="G85" s="27"/>
      <c r="H85" s="2">
        <v>7.1</v>
      </c>
      <c r="I85" s="2">
        <v>-2.7</v>
      </c>
      <c r="J85" s="3">
        <f t="shared" si="8"/>
        <v>2.1999999999999997</v>
      </c>
      <c r="K85" s="44"/>
      <c r="L85" s="39"/>
      <c r="M85" s="32"/>
      <c r="N85" s="20"/>
    </row>
    <row r="86" spans="1:14" s="21" customFormat="1" ht="20.25" customHeight="1">
      <c r="A86" s="6" t="s">
        <v>77</v>
      </c>
      <c r="B86" s="7">
        <v>14.2</v>
      </c>
      <c r="C86" s="2">
        <v>-4.9</v>
      </c>
      <c r="D86" s="3">
        <f t="shared" si="7"/>
        <v>4.6499999999999995</v>
      </c>
      <c r="E86" s="3"/>
      <c r="F86" s="3"/>
      <c r="G86" s="27"/>
      <c r="H86" s="2">
        <v>9.2</v>
      </c>
      <c r="I86" s="2">
        <v>0</v>
      </c>
      <c r="J86" s="3">
        <f t="shared" si="8"/>
        <v>4.6</v>
      </c>
      <c r="K86" s="7"/>
      <c r="L86" s="39"/>
      <c r="M86" s="32"/>
      <c r="N86" s="20"/>
    </row>
    <row r="87" spans="1:14" s="21" customFormat="1" ht="20.25" customHeight="1">
      <c r="A87" s="6" t="s">
        <v>78</v>
      </c>
      <c r="B87" s="45"/>
      <c r="C87" s="45"/>
      <c r="D87" s="46"/>
      <c r="E87" s="46"/>
      <c r="F87" s="46"/>
      <c r="G87" s="47"/>
      <c r="H87" s="45"/>
      <c r="I87" s="45"/>
      <c r="J87" s="46"/>
      <c r="K87" s="44"/>
      <c r="L87" s="48" t="s">
        <v>106</v>
      </c>
      <c r="M87" s="32"/>
      <c r="N87" s="20"/>
    </row>
    <row r="88" spans="1:14" s="21" customFormat="1" ht="20.25" customHeight="1">
      <c r="A88" s="6" t="s">
        <v>79</v>
      </c>
      <c r="B88" s="45"/>
      <c r="C88" s="45"/>
      <c r="D88" s="46"/>
      <c r="E88" s="46"/>
      <c r="F88" s="46"/>
      <c r="G88" s="47"/>
      <c r="H88" s="45"/>
      <c r="I88" s="45"/>
      <c r="J88" s="46"/>
      <c r="K88" s="44"/>
      <c r="L88" s="20"/>
      <c r="M88" s="32"/>
      <c r="N88" s="20"/>
    </row>
    <row r="89" spans="1:14" s="21" customFormat="1" ht="20.25" customHeight="1">
      <c r="A89" s="6" t="s">
        <v>80</v>
      </c>
      <c r="B89" s="45"/>
      <c r="C89" s="45"/>
      <c r="D89" s="46"/>
      <c r="E89" s="46"/>
      <c r="F89" s="46"/>
      <c r="G89" s="47"/>
      <c r="H89" s="45"/>
      <c r="I89" s="45"/>
      <c r="J89" s="46"/>
      <c r="K89" s="44"/>
      <c r="L89" s="17" t="s">
        <v>107</v>
      </c>
      <c r="M89" s="32"/>
      <c r="N89" s="20"/>
    </row>
    <row r="90" spans="1:14" s="21" customFormat="1" ht="20.25" customHeight="1">
      <c r="A90" s="6" t="s">
        <v>82</v>
      </c>
      <c r="B90" s="45"/>
      <c r="C90" s="45"/>
      <c r="D90" s="46"/>
      <c r="E90" s="46"/>
      <c r="F90" s="46"/>
      <c r="G90" s="47"/>
      <c r="H90" s="45"/>
      <c r="I90" s="45"/>
      <c r="J90" s="46"/>
      <c r="K90" s="44"/>
      <c r="L90" s="17" t="s">
        <v>108</v>
      </c>
      <c r="M90" s="32"/>
      <c r="N90" s="20"/>
    </row>
    <row r="91" spans="1:14" s="21" customFormat="1" ht="20.25" customHeight="1">
      <c r="A91" s="6" t="s">
        <v>84</v>
      </c>
      <c r="B91" s="2">
        <v>23.4</v>
      </c>
      <c r="C91" s="2">
        <v>2</v>
      </c>
      <c r="D91" s="3">
        <f aca="true" t="shared" si="9" ref="D91:D116">(B91+C91)/2</f>
        <v>12.7</v>
      </c>
      <c r="E91" s="3">
        <f>D91*10</f>
        <v>127</v>
      </c>
      <c r="F91" s="3">
        <f aca="true" t="shared" si="10" ref="F91:F105">SUM(E91,F92)</f>
        <v>2597.7999999999997</v>
      </c>
      <c r="G91" s="27"/>
      <c r="H91" s="2">
        <v>26.6</v>
      </c>
      <c r="I91" s="2">
        <v>5.2</v>
      </c>
      <c r="J91" s="3">
        <f aca="true" t="shared" si="11" ref="J91:J116">(H91+I91)/2</f>
        <v>15.9</v>
      </c>
      <c r="K91" s="7">
        <f>J91*10</f>
        <v>159</v>
      </c>
      <c r="L91" s="20" t="s">
        <v>109</v>
      </c>
      <c r="M91" s="32"/>
      <c r="N91" s="20"/>
    </row>
    <row r="92" spans="1:14" s="21" customFormat="1" ht="20.25" customHeight="1">
      <c r="A92" s="6" t="s">
        <v>85</v>
      </c>
      <c r="B92" s="2">
        <v>25.9</v>
      </c>
      <c r="C92" s="2">
        <v>3.5</v>
      </c>
      <c r="D92" s="3">
        <f t="shared" si="9"/>
        <v>14.7</v>
      </c>
      <c r="E92" s="3">
        <f>D92*10</f>
        <v>147</v>
      </c>
      <c r="F92" s="3">
        <f t="shared" si="10"/>
        <v>2470.7999999999997</v>
      </c>
      <c r="G92" s="27"/>
      <c r="H92" s="2">
        <v>28.6</v>
      </c>
      <c r="I92" s="2">
        <v>7.1</v>
      </c>
      <c r="J92" s="3">
        <f t="shared" si="11"/>
        <v>17.85</v>
      </c>
      <c r="K92" s="7">
        <f>J92*10</f>
        <v>178.5</v>
      </c>
      <c r="L92" s="20"/>
      <c r="M92" s="32"/>
      <c r="N92" s="20"/>
    </row>
    <row r="93" spans="1:14" s="21" customFormat="1" ht="20.25" customHeight="1">
      <c r="A93" s="6" t="s">
        <v>15</v>
      </c>
      <c r="B93" s="2">
        <v>23.5</v>
      </c>
      <c r="C93" s="2">
        <v>4.4</v>
      </c>
      <c r="D93" s="3">
        <f t="shared" si="9"/>
        <v>13.95</v>
      </c>
      <c r="E93" s="3">
        <f>D93*11</f>
        <v>153.45</v>
      </c>
      <c r="F93" s="3">
        <f t="shared" si="10"/>
        <v>2323.7999999999997</v>
      </c>
      <c r="G93" s="27"/>
      <c r="H93" s="2">
        <v>25.7</v>
      </c>
      <c r="I93" s="2">
        <v>7.1</v>
      </c>
      <c r="J93" s="3">
        <f t="shared" si="11"/>
        <v>16.4</v>
      </c>
      <c r="K93" s="7">
        <f>J93*11</f>
        <v>180.39999999999998</v>
      </c>
      <c r="L93" s="20"/>
      <c r="M93" s="32"/>
      <c r="N93" s="20"/>
    </row>
    <row r="94" spans="1:14" s="21" customFormat="1" ht="20.25" customHeight="1">
      <c r="A94" s="6" t="s">
        <v>16</v>
      </c>
      <c r="B94" s="2">
        <v>31.4</v>
      </c>
      <c r="C94" s="2">
        <v>6.5</v>
      </c>
      <c r="D94" s="3">
        <f t="shared" si="9"/>
        <v>18.95</v>
      </c>
      <c r="E94" s="3">
        <f>D94*10</f>
        <v>189.5</v>
      </c>
      <c r="F94" s="3">
        <f t="shared" si="10"/>
        <v>2170.35</v>
      </c>
      <c r="G94" s="27"/>
      <c r="H94" s="2">
        <v>33.5</v>
      </c>
      <c r="I94" s="2">
        <v>10.1</v>
      </c>
      <c r="J94" s="3">
        <f t="shared" si="11"/>
        <v>21.8</v>
      </c>
      <c r="K94" s="7">
        <f>J94*10</f>
        <v>218</v>
      </c>
      <c r="L94" s="20" t="s">
        <v>110</v>
      </c>
      <c r="M94" s="32"/>
      <c r="N94" s="20"/>
    </row>
    <row r="95" spans="1:14" s="21" customFormat="1" ht="20.25" customHeight="1">
      <c r="A95" s="6" t="s">
        <v>17</v>
      </c>
      <c r="B95" s="2">
        <v>33</v>
      </c>
      <c r="C95" s="2">
        <v>12.8</v>
      </c>
      <c r="D95" s="3">
        <f t="shared" si="9"/>
        <v>22.9</v>
      </c>
      <c r="E95" s="3">
        <f>D95*10</f>
        <v>229</v>
      </c>
      <c r="F95" s="3">
        <f t="shared" si="10"/>
        <v>1980.85</v>
      </c>
      <c r="G95" s="27"/>
      <c r="H95" s="2">
        <v>37.1</v>
      </c>
      <c r="I95" s="2">
        <v>16.1</v>
      </c>
      <c r="J95" s="3">
        <f t="shared" si="11"/>
        <v>26.6</v>
      </c>
      <c r="K95" s="7">
        <f>J95*10</f>
        <v>266</v>
      </c>
      <c r="L95" s="20"/>
      <c r="M95" s="32"/>
      <c r="N95" s="20"/>
    </row>
    <row r="96" spans="1:14" s="21" customFormat="1" ht="20.25" customHeight="1">
      <c r="A96" s="6" t="s">
        <v>18</v>
      </c>
      <c r="B96" s="37">
        <v>34.8</v>
      </c>
      <c r="C96" s="2">
        <v>11.4</v>
      </c>
      <c r="D96" s="3">
        <f t="shared" si="9"/>
        <v>23.099999999999998</v>
      </c>
      <c r="E96" s="3">
        <f>D96*11</f>
        <v>254.09999999999997</v>
      </c>
      <c r="F96" s="3">
        <f t="shared" si="10"/>
        <v>1751.85</v>
      </c>
      <c r="G96" s="27"/>
      <c r="H96" s="37">
        <v>41.4</v>
      </c>
      <c r="I96" s="2">
        <v>14.7</v>
      </c>
      <c r="J96" s="3">
        <f t="shared" si="11"/>
        <v>28.049999999999997</v>
      </c>
      <c r="K96" s="7">
        <f>J96*11</f>
        <v>308.54999999999995</v>
      </c>
      <c r="L96" s="20" t="s">
        <v>111</v>
      </c>
      <c r="M96" s="32"/>
      <c r="N96" s="20"/>
    </row>
    <row r="97" spans="1:14" s="21" customFormat="1" ht="20.25" customHeight="1">
      <c r="A97" s="6" t="s">
        <v>19</v>
      </c>
      <c r="B97" s="2">
        <v>31.6</v>
      </c>
      <c r="C97" s="2">
        <v>12</v>
      </c>
      <c r="D97" s="3">
        <f t="shared" si="9"/>
        <v>21.8</v>
      </c>
      <c r="E97" s="3">
        <f>D97*10</f>
        <v>218</v>
      </c>
      <c r="F97" s="3">
        <f t="shared" si="10"/>
        <v>1497.75</v>
      </c>
      <c r="G97" s="27"/>
      <c r="H97" s="2">
        <v>39.3</v>
      </c>
      <c r="I97" s="2">
        <v>14.1</v>
      </c>
      <c r="J97" s="3">
        <f t="shared" si="11"/>
        <v>26.7</v>
      </c>
      <c r="K97" s="7">
        <f aca="true" t="shared" si="12" ref="K97:K102">J97*10</f>
        <v>267</v>
      </c>
      <c r="L97" s="20"/>
      <c r="M97" s="32"/>
      <c r="N97" s="20"/>
    </row>
    <row r="98" spans="1:14" s="21" customFormat="1" ht="20.25" customHeight="1">
      <c r="A98" s="6" t="s">
        <v>20</v>
      </c>
      <c r="B98" s="2">
        <v>32.3</v>
      </c>
      <c r="C98" s="2">
        <v>7.1</v>
      </c>
      <c r="D98" s="3">
        <f t="shared" si="9"/>
        <v>19.7</v>
      </c>
      <c r="E98" s="3">
        <f>D98*10</f>
        <v>197</v>
      </c>
      <c r="F98" s="3">
        <f t="shared" si="10"/>
        <v>1279.75</v>
      </c>
      <c r="G98" s="27"/>
      <c r="H98" s="2">
        <v>41.1</v>
      </c>
      <c r="I98" s="2">
        <v>10.5</v>
      </c>
      <c r="J98" s="3">
        <f t="shared" si="11"/>
        <v>25.8</v>
      </c>
      <c r="K98" s="7">
        <f t="shared" si="12"/>
        <v>258</v>
      </c>
      <c r="L98" s="35" t="s">
        <v>112</v>
      </c>
      <c r="M98" s="32"/>
      <c r="N98" s="20"/>
    </row>
    <row r="99" spans="1:14" s="21" customFormat="1" ht="20.25" customHeight="1">
      <c r="A99" s="6" t="s">
        <v>21</v>
      </c>
      <c r="B99" s="2">
        <v>24</v>
      </c>
      <c r="C99" s="2">
        <v>3</v>
      </c>
      <c r="D99" s="3">
        <f t="shared" si="9"/>
        <v>13.5</v>
      </c>
      <c r="E99" s="3">
        <f>D99*10</f>
        <v>135</v>
      </c>
      <c r="F99" s="3">
        <f t="shared" si="10"/>
        <v>1082.75</v>
      </c>
      <c r="G99" s="27"/>
      <c r="H99" s="2">
        <v>34</v>
      </c>
      <c r="I99" s="2">
        <v>7</v>
      </c>
      <c r="J99" s="3">
        <f t="shared" si="11"/>
        <v>20.5</v>
      </c>
      <c r="K99" s="7">
        <f t="shared" si="12"/>
        <v>205</v>
      </c>
      <c r="L99" s="20" t="s">
        <v>113</v>
      </c>
      <c r="M99" s="32"/>
      <c r="N99" s="20"/>
    </row>
    <row r="100" spans="1:14" s="21" customFormat="1" ht="20.25" customHeight="1">
      <c r="A100" s="6" t="s">
        <v>22</v>
      </c>
      <c r="B100" s="2">
        <v>25</v>
      </c>
      <c r="C100" s="2">
        <v>2.5</v>
      </c>
      <c r="D100" s="3">
        <f t="shared" si="9"/>
        <v>13.75</v>
      </c>
      <c r="E100" s="3">
        <f>D100*10</f>
        <v>137.5</v>
      </c>
      <c r="F100" s="3">
        <f t="shared" si="10"/>
        <v>947.75</v>
      </c>
      <c r="G100" s="27"/>
      <c r="H100" s="2">
        <v>33</v>
      </c>
      <c r="I100" s="2">
        <v>4</v>
      </c>
      <c r="J100" s="3">
        <f t="shared" si="11"/>
        <v>18.5</v>
      </c>
      <c r="K100" s="7">
        <f t="shared" si="12"/>
        <v>185</v>
      </c>
      <c r="L100" s="35" t="s">
        <v>114</v>
      </c>
      <c r="M100" s="32"/>
      <c r="N100" s="20"/>
    </row>
    <row r="101" spans="1:14" s="21" customFormat="1" ht="20.25" customHeight="1">
      <c r="A101" s="6" t="s">
        <v>23</v>
      </c>
      <c r="B101" s="2">
        <v>31</v>
      </c>
      <c r="C101" s="2">
        <v>7.2</v>
      </c>
      <c r="D101" s="3">
        <f t="shared" si="9"/>
        <v>19.1</v>
      </c>
      <c r="E101" s="3">
        <f>D101*10</f>
        <v>191</v>
      </c>
      <c r="F101" s="3">
        <f t="shared" si="10"/>
        <v>810.25</v>
      </c>
      <c r="G101" s="27"/>
      <c r="H101" s="2">
        <v>35.6</v>
      </c>
      <c r="I101" s="2">
        <v>10</v>
      </c>
      <c r="J101" s="3">
        <f t="shared" si="11"/>
        <v>22.8</v>
      </c>
      <c r="K101" s="7">
        <f t="shared" si="12"/>
        <v>228</v>
      </c>
      <c r="L101" s="20" t="s">
        <v>115</v>
      </c>
      <c r="M101" s="32"/>
      <c r="N101" s="20"/>
    </row>
    <row r="102" spans="1:14" s="21" customFormat="1" ht="20.25" customHeight="1">
      <c r="A102" s="6" t="s">
        <v>24</v>
      </c>
      <c r="B102" s="2">
        <v>34.2</v>
      </c>
      <c r="C102" s="2">
        <v>8.3</v>
      </c>
      <c r="D102" s="3">
        <f t="shared" si="9"/>
        <v>21.25</v>
      </c>
      <c r="E102" s="3">
        <f>D102*11</f>
        <v>233.75</v>
      </c>
      <c r="F102" s="3">
        <f t="shared" si="10"/>
        <v>619.25</v>
      </c>
      <c r="G102" s="27"/>
      <c r="H102" s="2">
        <v>38.4</v>
      </c>
      <c r="I102" s="2">
        <v>9.4</v>
      </c>
      <c r="J102" s="3">
        <f t="shared" si="11"/>
        <v>23.9</v>
      </c>
      <c r="K102" s="7">
        <f t="shared" si="12"/>
        <v>239</v>
      </c>
      <c r="L102" s="20" t="s">
        <v>116</v>
      </c>
      <c r="M102" s="32"/>
      <c r="N102" s="20"/>
    </row>
    <row r="103" spans="1:14" s="21" customFormat="1" ht="20.25" customHeight="1">
      <c r="A103" s="6" t="s">
        <v>25</v>
      </c>
      <c r="B103" s="2">
        <v>33.5</v>
      </c>
      <c r="C103" s="2">
        <v>1.3</v>
      </c>
      <c r="D103" s="3">
        <f t="shared" si="9"/>
        <v>17.4</v>
      </c>
      <c r="E103" s="3">
        <f>D103*10</f>
        <v>174</v>
      </c>
      <c r="F103" s="3">
        <f t="shared" si="10"/>
        <v>385.5</v>
      </c>
      <c r="G103" s="27"/>
      <c r="H103" s="2">
        <v>36.5</v>
      </c>
      <c r="I103" s="2">
        <v>4.1</v>
      </c>
      <c r="J103" s="3">
        <f t="shared" si="11"/>
        <v>20.3</v>
      </c>
      <c r="K103" s="7">
        <f>J103*11</f>
        <v>223.3</v>
      </c>
      <c r="L103" s="20"/>
      <c r="M103" s="32"/>
      <c r="N103" s="20"/>
    </row>
    <row r="104" spans="1:14" s="21" customFormat="1" ht="20.25" customHeight="1">
      <c r="A104" s="6" t="s">
        <v>26</v>
      </c>
      <c r="B104" s="2">
        <v>20.6</v>
      </c>
      <c r="C104" s="2">
        <v>-4.6</v>
      </c>
      <c r="D104" s="3">
        <f t="shared" si="9"/>
        <v>8</v>
      </c>
      <c r="E104" s="3">
        <v>0</v>
      </c>
      <c r="F104" s="3">
        <f t="shared" si="10"/>
        <v>211.5</v>
      </c>
      <c r="G104" s="27"/>
      <c r="H104" s="2">
        <v>22.3</v>
      </c>
      <c r="I104" s="2">
        <v>-0.8</v>
      </c>
      <c r="J104" s="3">
        <f t="shared" si="11"/>
        <v>10.75</v>
      </c>
      <c r="K104" s="7">
        <f>J104*10</f>
        <v>107.5</v>
      </c>
      <c r="L104" s="35" t="s">
        <v>117</v>
      </c>
      <c r="M104" s="32"/>
      <c r="N104" s="20"/>
    </row>
    <row r="105" spans="1:14" s="21" customFormat="1" ht="20.25" customHeight="1">
      <c r="A105" s="6" t="s">
        <v>27</v>
      </c>
      <c r="B105" s="2">
        <v>25</v>
      </c>
      <c r="C105" s="2">
        <v>-4</v>
      </c>
      <c r="D105" s="3">
        <f t="shared" si="9"/>
        <v>10.5</v>
      </c>
      <c r="E105" s="3">
        <f>D105*10</f>
        <v>105</v>
      </c>
      <c r="F105" s="3">
        <f t="shared" si="10"/>
        <v>211.5</v>
      </c>
      <c r="G105" s="27"/>
      <c r="H105" s="2">
        <v>29</v>
      </c>
      <c r="I105" s="2">
        <v>1</v>
      </c>
      <c r="J105" s="3">
        <f t="shared" si="11"/>
        <v>15</v>
      </c>
      <c r="K105" s="7">
        <f>J105*10</f>
        <v>150</v>
      </c>
      <c r="L105" s="20" t="s">
        <v>118</v>
      </c>
      <c r="M105" s="32"/>
      <c r="N105" s="20"/>
    </row>
    <row r="106" spans="1:14" s="21" customFormat="1" ht="20.25" customHeight="1">
      <c r="A106" s="6" t="s">
        <v>28</v>
      </c>
      <c r="B106" s="2">
        <v>24.8</v>
      </c>
      <c r="C106" s="2">
        <v>-3.5</v>
      </c>
      <c r="D106" s="3">
        <f t="shared" si="9"/>
        <v>10.65</v>
      </c>
      <c r="E106" s="3">
        <f>D106*10</f>
        <v>106.5</v>
      </c>
      <c r="F106" s="3">
        <f>SUM(E106)</f>
        <v>106.5</v>
      </c>
      <c r="G106" s="27"/>
      <c r="H106" s="2">
        <v>23.7</v>
      </c>
      <c r="I106" s="2">
        <v>-0.5</v>
      </c>
      <c r="J106" s="3">
        <f t="shared" si="11"/>
        <v>11.6</v>
      </c>
      <c r="K106" s="7">
        <f>J106*10</f>
        <v>116</v>
      </c>
      <c r="L106" s="20"/>
      <c r="M106" s="32"/>
      <c r="N106" s="20"/>
    </row>
    <row r="107" spans="1:14" s="21" customFormat="1" ht="20.25" customHeight="1">
      <c r="A107" s="6" t="s">
        <v>29</v>
      </c>
      <c r="B107" s="2">
        <v>13.4</v>
      </c>
      <c r="C107" s="2">
        <v>-5.8</v>
      </c>
      <c r="D107" s="3">
        <f t="shared" si="9"/>
        <v>3.8000000000000003</v>
      </c>
      <c r="E107" s="3"/>
      <c r="F107" s="3"/>
      <c r="G107" s="27"/>
      <c r="H107" s="2">
        <v>17</v>
      </c>
      <c r="I107" s="2">
        <v>-2.5</v>
      </c>
      <c r="J107" s="3">
        <f t="shared" si="11"/>
        <v>7.25</v>
      </c>
      <c r="K107" s="7"/>
      <c r="L107" s="20" t="s">
        <v>96</v>
      </c>
      <c r="M107" s="32"/>
      <c r="N107" s="20"/>
    </row>
    <row r="108" spans="1:14" s="21" customFormat="1" ht="20.25" customHeight="1">
      <c r="A108" s="6" t="s">
        <v>30</v>
      </c>
      <c r="B108" s="2">
        <v>15.6</v>
      </c>
      <c r="C108" s="2">
        <v>-5.1</v>
      </c>
      <c r="D108" s="3">
        <f t="shared" si="9"/>
        <v>5.25</v>
      </c>
      <c r="E108" s="3"/>
      <c r="F108" s="3"/>
      <c r="G108" s="27"/>
      <c r="H108" s="2">
        <v>14.9</v>
      </c>
      <c r="I108" s="2">
        <v>-1.2</v>
      </c>
      <c r="J108" s="3">
        <f t="shared" si="11"/>
        <v>6.8500000000000005</v>
      </c>
      <c r="K108" s="7"/>
      <c r="L108"/>
      <c r="M108" s="32"/>
      <c r="N108" s="20"/>
    </row>
    <row r="109" spans="1:14" s="21" customFormat="1" ht="20.25" customHeight="1">
      <c r="A109" s="6" t="s">
        <v>31</v>
      </c>
      <c r="B109" s="2">
        <v>14</v>
      </c>
      <c r="C109" s="2">
        <v>-10.5</v>
      </c>
      <c r="D109" s="3">
        <f t="shared" si="9"/>
        <v>1.75</v>
      </c>
      <c r="E109" s="3"/>
      <c r="F109" s="3"/>
      <c r="G109" s="27">
        <v>6</v>
      </c>
      <c r="H109" s="2">
        <v>11.6</v>
      </c>
      <c r="I109" s="2">
        <v>-0.5</v>
      </c>
      <c r="J109" s="3">
        <f t="shared" si="11"/>
        <v>5.55</v>
      </c>
      <c r="K109" s="7"/>
      <c r="L109" s="20"/>
      <c r="M109" s="32"/>
      <c r="N109" s="20"/>
    </row>
    <row r="110" spans="1:14" s="21" customFormat="1" ht="20.25" customHeight="1">
      <c r="A110" s="6" t="s">
        <v>32</v>
      </c>
      <c r="B110" s="2">
        <v>14.1</v>
      </c>
      <c r="C110" s="2">
        <v>-5.6</v>
      </c>
      <c r="D110" s="3">
        <f t="shared" si="9"/>
        <v>4.25</v>
      </c>
      <c r="E110" s="3"/>
      <c r="F110" s="3"/>
      <c r="G110" s="27"/>
      <c r="H110" s="2">
        <v>10</v>
      </c>
      <c r="I110" s="2">
        <v>-3.2</v>
      </c>
      <c r="J110" s="3">
        <f t="shared" si="11"/>
        <v>3.4</v>
      </c>
      <c r="K110" s="7"/>
      <c r="L110" s="20" t="s">
        <v>119</v>
      </c>
      <c r="M110" s="32"/>
      <c r="N110" s="20"/>
    </row>
    <row r="111" spans="1:14" s="21" customFormat="1" ht="20.25" customHeight="1">
      <c r="A111" s="6" t="s">
        <v>33</v>
      </c>
      <c r="B111" s="2">
        <v>9.3</v>
      </c>
      <c r="C111" s="2">
        <v>-3.5</v>
      </c>
      <c r="D111" s="3">
        <f t="shared" si="9"/>
        <v>2.9000000000000004</v>
      </c>
      <c r="E111" s="3"/>
      <c r="F111" s="3"/>
      <c r="G111" s="27"/>
      <c r="H111" s="2">
        <v>7.4</v>
      </c>
      <c r="I111" s="2">
        <v>-2</v>
      </c>
      <c r="J111" s="3">
        <f t="shared" si="11"/>
        <v>2.7</v>
      </c>
      <c r="K111" s="7"/>
      <c r="L111" s="20"/>
      <c r="M111" s="32"/>
      <c r="N111" s="20"/>
    </row>
    <row r="112" spans="1:14" s="21" customFormat="1" ht="20.25" customHeight="1">
      <c r="A112" s="6" t="s">
        <v>34</v>
      </c>
      <c r="B112" s="2">
        <v>4.7</v>
      </c>
      <c r="C112" s="2">
        <v>-6.5</v>
      </c>
      <c r="D112" s="3">
        <f t="shared" si="9"/>
        <v>-0.8999999999999999</v>
      </c>
      <c r="E112" s="3"/>
      <c r="F112" s="3"/>
      <c r="G112" s="27">
        <v>5</v>
      </c>
      <c r="H112" s="2">
        <v>3.5</v>
      </c>
      <c r="I112" s="2">
        <v>-2.8</v>
      </c>
      <c r="J112" s="3">
        <f t="shared" si="11"/>
        <v>0.3500000000000001</v>
      </c>
      <c r="K112" s="7"/>
      <c r="L112" s="20" t="s">
        <v>120</v>
      </c>
      <c r="M112" s="32"/>
      <c r="N112" s="20"/>
    </row>
    <row r="113" spans="1:14" s="21" customFormat="1" ht="20.25" customHeight="1">
      <c r="A113" s="6" t="s">
        <v>35</v>
      </c>
      <c r="B113" s="2">
        <v>4.4</v>
      </c>
      <c r="C113" s="2">
        <v>-14.2</v>
      </c>
      <c r="D113" s="3">
        <f t="shared" si="9"/>
        <v>-4.8999999999999995</v>
      </c>
      <c r="E113" s="3"/>
      <c r="F113" s="3"/>
      <c r="G113" s="27">
        <v>0</v>
      </c>
      <c r="H113" s="2">
        <v>0.6000000000000001</v>
      </c>
      <c r="I113" s="2">
        <v>-4.6</v>
      </c>
      <c r="J113" s="3">
        <f t="shared" si="11"/>
        <v>-1.9999999999999998</v>
      </c>
      <c r="K113" s="7"/>
      <c r="L113" s="20"/>
      <c r="M113" s="32"/>
      <c r="N113" s="20"/>
    </row>
    <row r="114" spans="1:14" s="21" customFormat="1" ht="20.25" customHeight="1">
      <c r="A114" s="6" t="s">
        <v>36</v>
      </c>
      <c r="B114" s="2">
        <v>-4.4</v>
      </c>
      <c r="C114" s="37">
        <v>-23.9</v>
      </c>
      <c r="D114" s="3">
        <f t="shared" si="9"/>
        <v>-14.149999999999999</v>
      </c>
      <c r="E114" s="3"/>
      <c r="F114" s="3"/>
      <c r="G114" s="38">
        <v>13</v>
      </c>
      <c r="H114" s="2">
        <v>-1</v>
      </c>
      <c r="I114" s="37">
        <v>-5.6</v>
      </c>
      <c r="J114" s="3">
        <f t="shared" si="11"/>
        <v>-3.3</v>
      </c>
      <c r="K114" s="7"/>
      <c r="L114" s="20"/>
      <c r="M114" s="32"/>
      <c r="N114" s="20"/>
    </row>
    <row r="115" spans="1:14" s="21" customFormat="1" ht="20.25" customHeight="1">
      <c r="A115" s="6" t="s">
        <v>37</v>
      </c>
      <c r="B115" s="2">
        <v>5.6</v>
      </c>
      <c r="C115" s="2">
        <v>-21.6</v>
      </c>
      <c r="D115" s="3">
        <f t="shared" si="9"/>
        <v>-8</v>
      </c>
      <c r="E115" s="3"/>
      <c r="F115" s="3"/>
      <c r="G115" s="27">
        <v>11</v>
      </c>
      <c r="H115" s="2">
        <v>4.9</v>
      </c>
      <c r="I115" s="2">
        <v>-1.6</v>
      </c>
      <c r="J115" s="3">
        <f t="shared" si="11"/>
        <v>1.6500000000000001</v>
      </c>
      <c r="K115" s="7"/>
      <c r="L115" s="20"/>
      <c r="M115" s="32"/>
      <c r="N115" s="20"/>
    </row>
    <row r="116" spans="1:14" s="21" customFormat="1" ht="20.25" customHeight="1">
      <c r="A116" s="6" t="s">
        <v>38</v>
      </c>
      <c r="B116" s="2">
        <v>8</v>
      </c>
      <c r="C116" s="2">
        <v>-2.1</v>
      </c>
      <c r="D116" s="3">
        <f t="shared" si="9"/>
        <v>2.95</v>
      </c>
      <c r="E116" s="3"/>
      <c r="F116" s="3"/>
      <c r="G116" s="27">
        <v>0</v>
      </c>
      <c r="H116" s="2">
        <v>6.6</v>
      </c>
      <c r="I116" s="2">
        <v>-1.6</v>
      </c>
      <c r="J116" s="3">
        <f t="shared" si="11"/>
        <v>2.5</v>
      </c>
      <c r="K116" s="7"/>
      <c r="L116" s="20"/>
      <c r="M116" s="32"/>
      <c r="N116" s="20"/>
    </row>
    <row r="117" spans="1:14" s="21" customFormat="1" ht="20.25" customHeight="1">
      <c r="A117" s="41"/>
      <c r="B117" s="2"/>
      <c r="C117" s="2"/>
      <c r="D117" s="3"/>
      <c r="E117" s="3"/>
      <c r="F117" s="3"/>
      <c r="G117" s="27"/>
      <c r="H117" s="2"/>
      <c r="I117" s="2"/>
      <c r="J117" s="3"/>
      <c r="K117" s="7"/>
      <c r="L117" s="20"/>
      <c r="M117" s="32"/>
      <c r="N117" s="20"/>
    </row>
    <row r="118" spans="1:14" s="21" customFormat="1" ht="20.25" customHeight="1">
      <c r="A118" s="41">
        <v>2013</v>
      </c>
      <c r="B118"/>
      <c r="C118" s="2" t="s">
        <v>121</v>
      </c>
      <c r="D118" s="3"/>
      <c r="E118" s="3"/>
      <c r="F118" s="3"/>
      <c r="G118" s="27"/>
      <c r="H118" s="2"/>
      <c r="I118" s="2"/>
      <c r="J118" s="3"/>
      <c r="K118" s="7"/>
      <c r="L118" s="49" t="s">
        <v>122</v>
      </c>
      <c r="M118" s="32"/>
      <c r="N118" s="20"/>
    </row>
    <row r="119" spans="1:14" s="21" customFormat="1" ht="20.25" customHeight="1">
      <c r="A119" s="6"/>
      <c r="B119" s="2"/>
      <c r="C119" s="2"/>
      <c r="D119" s="3"/>
      <c r="E119" s="3"/>
      <c r="F119" s="3"/>
      <c r="G119" s="27"/>
      <c r="H119" s="2"/>
      <c r="I119" s="2"/>
      <c r="J119" s="3"/>
      <c r="K119" s="7"/>
      <c r="L119" s="20"/>
      <c r="M119" s="32"/>
      <c r="N119" s="20"/>
    </row>
    <row r="120" spans="1:14" s="21" customFormat="1" ht="20.25" customHeight="1">
      <c r="A120" s="6" t="s">
        <v>123</v>
      </c>
      <c r="B120" s="2">
        <v>6.4</v>
      </c>
      <c r="C120" s="2">
        <v>0.30000000000000004</v>
      </c>
      <c r="D120" s="3">
        <f aca="true" t="shared" si="13" ref="D120:D155">(B120+C120)/2</f>
        <v>3.35</v>
      </c>
      <c r="E120" s="3"/>
      <c r="F120" s="3"/>
      <c r="G120" s="27"/>
      <c r="H120" s="2">
        <v>4</v>
      </c>
      <c r="I120" s="2">
        <v>-0.1</v>
      </c>
      <c r="J120" s="3">
        <f aca="true" t="shared" si="14" ref="J120:J155">(H120+I120)/2</f>
        <v>1.95</v>
      </c>
      <c r="K120" s="7"/>
      <c r="L120" s="20"/>
      <c r="M120" s="32"/>
      <c r="N120" s="20"/>
    </row>
    <row r="121" spans="1:14" s="21" customFormat="1" ht="20.25" customHeight="1">
      <c r="A121" s="6" t="s">
        <v>124</v>
      </c>
      <c r="B121" s="2">
        <v>7.2</v>
      </c>
      <c r="C121" s="2">
        <v>-5.5</v>
      </c>
      <c r="D121" s="3">
        <f t="shared" si="13"/>
        <v>0.8500000000000001</v>
      </c>
      <c r="E121" s="3"/>
      <c r="F121" s="3"/>
      <c r="G121" s="27"/>
      <c r="H121" s="2">
        <v>4.2</v>
      </c>
      <c r="I121" s="2">
        <v>-2.6</v>
      </c>
      <c r="J121" s="3">
        <f t="shared" si="14"/>
        <v>0.8</v>
      </c>
      <c r="K121" s="7"/>
      <c r="L121" s="20"/>
      <c r="M121" s="32"/>
      <c r="N121" s="20"/>
    </row>
    <row r="122" spans="1:14" s="21" customFormat="1" ht="20.25" customHeight="1">
      <c r="A122" s="6" t="s">
        <v>125</v>
      </c>
      <c r="B122" s="2">
        <v>4.6</v>
      </c>
      <c r="C122" s="37">
        <v>-11.1</v>
      </c>
      <c r="D122" s="3">
        <f t="shared" si="13"/>
        <v>-3.25</v>
      </c>
      <c r="E122" s="3"/>
      <c r="F122" s="3"/>
      <c r="G122" s="27">
        <v>2</v>
      </c>
      <c r="H122" s="2">
        <v>2.4</v>
      </c>
      <c r="I122" s="37">
        <v>-2.7</v>
      </c>
      <c r="J122" s="3">
        <f t="shared" si="14"/>
        <v>-0.15000000000000013</v>
      </c>
      <c r="K122" s="7"/>
      <c r="L122" s="20" t="s">
        <v>126</v>
      </c>
      <c r="M122" s="32"/>
      <c r="N122" s="20"/>
    </row>
    <row r="123" spans="1:14" s="21" customFormat="1" ht="20.25" customHeight="1">
      <c r="A123" s="6" t="s">
        <v>127</v>
      </c>
      <c r="B123" s="2">
        <v>10</v>
      </c>
      <c r="C123" s="2">
        <v>-6</v>
      </c>
      <c r="D123" s="3">
        <f t="shared" si="13"/>
        <v>2</v>
      </c>
      <c r="E123" s="3"/>
      <c r="F123" s="3"/>
      <c r="G123" s="27"/>
      <c r="H123" s="2">
        <v>7.1</v>
      </c>
      <c r="I123" s="2">
        <v>-1.9</v>
      </c>
      <c r="J123" s="3">
        <f t="shared" si="14"/>
        <v>2.5999999999999996</v>
      </c>
      <c r="K123" s="7"/>
      <c r="L123" s="20" t="s">
        <v>128</v>
      </c>
      <c r="M123" s="32"/>
      <c r="N123" s="20"/>
    </row>
    <row r="124" spans="1:14" s="21" customFormat="1" ht="20.25" customHeight="1">
      <c r="A124" s="6" t="s">
        <v>129</v>
      </c>
      <c r="B124" s="2">
        <v>9.2</v>
      </c>
      <c r="C124" s="2">
        <v>-0.2</v>
      </c>
      <c r="D124" s="3">
        <f t="shared" si="13"/>
        <v>4.5</v>
      </c>
      <c r="E124" s="3"/>
      <c r="F124" s="3"/>
      <c r="G124" s="27"/>
      <c r="H124" s="2">
        <v>9.4</v>
      </c>
      <c r="I124" s="2">
        <v>1.7000000000000002</v>
      </c>
      <c r="J124" s="3">
        <f t="shared" si="14"/>
        <v>5.550000000000001</v>
      </c>
      <c r="K124" s="7"/>
      <c r="L124" s="20"/>
      <c r="M124" s="32"/>
      <c r="N124" s="20"/>
    </row>
    <row r="125" spans="1:14" s="21" customFormat="1" ht="20.25" customHeight="1">
      <c r="A125" s="6" t="s">
        <v>130</v>
      </c>
      <c r="B125" s="2">
        <v>9.2</v>
      </c>
      <c r="C125" s="2">
        <v>-0.2</v>
      </c>
      <c r="D125" s="3">
        <f t="shared" si="13"/>
        <v>4.5</v>
      </c>
      <c r="E125" s="3"/>
      <c r="F125" s="3"/>
      <c r="G125" s="27"/>
      <c r="H125" s="2">
        <v>9.4</v>
      </c>
      <c r="I125" s="2">
        <v>1.7000000000000002</v>
      </c>
      <c r="J125" s="3">
        <f t="shared" si="14"/>
        <v>5.550000000000001</v>
      </c>
      <c r="K125" s="7"/>
      <c r="L125" s="20" t="s">
        <v>131</v>
      </c>
      <c r="M125" s="32"/>
      <c r="N125" s="20"/>
    </row>
    <row r="126" spans="1:14" s="21" customFormat="1" ht="20.25" customHeight="1">
      <c r="A126" s="6" t="s">
        <v>132</v>
      </c>
      <c r="B126" s="2">
        <v>13.8</v>
      </c>
      <c r="C126" s="2">
        <v>-0.7</v>
      </c>
      <c r="D126" s="3">
        <f t="shared" si="13"/>
        <v>6.550000000000001</v>
      </c>
      <c r="E126" s="3"/>
      <c r="F126" s="3"/>
      <c r="G126" s="27"/>
      <c r="H126" s="2">
        <v>12.2</v>
      </c>
      <c r="I126" s="2">
        <v>-0.5</v>
      </c>
      <c r="J126" s="3">
        <f t="shared" si="14"/>
        <v>5.85</v>
      </c>
      <c r="K126" s="7"/>
      <c r="L126" s="20" t="s">
        <v>133</v>
      </c>
      <c r="M126" s="32"/>
      <c r="N126" s="20"/>
    </row>
    <row r="127" spans="1:14" s="21" customFormat="1" ht="20.25" customHeight="1">
      <c r="A127" s="50" t="s">
        <v>134</v>
      </c>
      <c r="B127" s="51">
        <v>18.4</v>
      </c>
      <c r="C127" s="51">
        <v>-6.2</v>
      </c>
      <c r="D127" s="3">
        <f t="shared" si="13"/>
        <v>6.1</v>
      </c>
      <c r="E127" s="3"/>
      <c r="F127" s="3"/>
      <c r="G127" s="52"/>
      <c r="H127" s="51">
        <v>17.3</v>
      </c>
      <c r="I127" s="51">
        <v>-1</v>
      </c>
      <c r="J127" s="3">
        <f t="shared" si="14"/>
        <v>8.15</v>
      </c>
      <c r="K127" s="53"/>
      <c r="L127" s="54" t="s">
        <v>135</v>
      </c>
      <c r="M127" s="32"/>
      <c r="N127" s="20"/>
    </row>
    <row r="128" spans="1:14" s="21" customFormat="1" ht="20.25" customHeight="1">
      <c r="A128" s="6" t="s">
        <v>136</v>
      </c>
      <c r="B128" s="2">
        <v>18.1</v>
      </c>
      <c r="C128" s="2">
        <v>-0.30000000000000004</v>
      </c>
      <c r="D128" s="18">
        <f t="shared" si="13"/>
        <v>8.9</v>
      </c>
      <c r="E128" s="3"/>
      <c r="F128" s="3"/>
      <c r="G128" s="27"/>
      <c r="H128" s="2">
        <v>16.9</v>
      </c>
      <c r="I128" s="2">
        <v>2.3</v>
      </c>
      <c r="J128" s="18">
        <f t="shared" si="14"/>
        <v>9.6</v>
      </c>
      <c r="K128" s="7"/>
      <c r="L128" s="20" t="s">
        <v>137</v>
      </c>
      <c r="M128" s="32"/>
      <c r="N128" s="20"/>
    </row>
    <row r="129" spans="1:14" s="21" customFormat="1" ht="40.5" customHeight="1">
      <c r="A129" s="55" t="s">
        <v>82</v>
      </c>
      <c r="B129" s="18">
        <v>17.8</v>
      </c>
      <c r="C129" s="18">
        <v>-0.2</v>
      </c>
      <c r="D129" s="18">
        <f t="shared" si="13"/>
        <v>8.8</v>
      </c>
      <c r="E129" s="3"/>
      <c r="F129" s="3"/>
      <c r="G129" s="56"/>
      <c r="H129" s="18">
        <v>17.5</v>
      </c>
      <c r="I129" s="18">
        <v>0.1</v>
      </c>
      <c r="J129" s="18">
        <f t="shared" si="14"/>
        <v>8.8</v>
      </c>
      <c r="K129" s="18"/>
      <c r="L129" s="20" t="s">
        <v>138</v>
      </c>
      <c r="M129" s="32"/>
      <c r="N129" s="20"/>
    </row>
    <row r="130" spans="1:14" s="21" customFormat="1" ht="20.25" customHeight="1">
      <c r="A130" s="6" t="s">
        <v>84</v>
      </c>
      <c r="B130" s="2">
        <v>24.8</v>
      </c>
      <c r="C130" s="2">
        <v>6</v>
      </c>
      <c r="D130" s="2">
        <f t="shared" si="13"/>
        <v>15.4</v>
      </c>
      <c r="E130" s="3">
        <f aca="true" t="shared" si="15" ref="E130:E143">D130*10</f>
        <v>154</v>
      </c>
      <c r="F130" s="3">
        <f aca="true" t="shared" si="16" ref="F130:F143">SUM(E130,F131)</f>
        <v>2604</v>
      </c>
      <c r="G130" s="27"/>
      <c r="H130" s="2">
        <v>28.1</v>
      </c>
      <c r="I130" s="2">
        <v>8.1</v>
      </c>
      <c r="J130" s="2">
        <f t="shared" si="14"/>
        <v>18.1</v>
      </c>
      <c r="K130" s="2">
        <f aca="true" t="shared" si="17" ref="K130:K143">J130*10</f>
        <v>181</v>
      </c>
      <c r="L130" s="20" t="s">
        <v>139</v>
      </c>
      <c r="M130" s="32">
        <f aca="true" t="shared" si="18" ref="M130:M143">E130-100</f>
        <v>54</v>
      </c>
      <c r="N130" s="3">
        <f aca="true" t="shared" si="19" ref="N130:N143">SUM(M130,N131)</f>
        <v>1204</v>
      </c>
    </row>
    <row r="131" spans="1:14" s="21" customFormat="1" ht="20.25" customHeight="1">
      <c r="A131" s="6" t="s">
        <v>85</v>
      </c>
      <c r="B131" s="2">
        <v>25.7</v>
      </c>
      <c r="C131" s="2">
        <v>3.6</v>
      </c>
      <c r="D131" s="2">
        <f t="shared" si="13"/>
        <v>14.65</v>
      </c>
      <c r="E131" s="3">
        <f t="shared" si="15"/>
        <v>146.5</v>
      </c>
      <c r="F131" s="3">
        <f t="shared" si="16"/>
        <v>2450</v>
      </c>
      <c r="G131" s="27"/>
      <c r="H131" s="2">
        <v>28.4</v>
      </c>
      <c r="I131" s="2">
        <v>6.2</v>
      </c>
      <c r="J131" s="2">
        <f t="shared" si="14"/>
        <v>17.3</v>
      </c>
      <c r="K131" s="2">
        <f t="shared" si="17"/>
        <v>173</v>
      </c>
      <c r="L131" s="20"/>
      <c r="M131" s="32">
        <f t="shared" si="18"/>
        <v>46.5</v>
      </c>
      <c r="N131" s="3">
        <f t="shared" si="19"/>
        <v>1150</v>
      </c>
    </row>
    <row r="132" spans="1:14" s="21" customFormat="1" ht="20.25" customHeight="1">
      <c r="A132" s="6" t="s">
        <v>15</v>
      </c>
      <c r="B132" s="2">
        <v>26.5</v>
      </c>
      <c r="C132" s="2">
        <v>5.7</v>
      </c>
      <c r="D132" s="2">
        <f t="shared" si="13"/>
        <v>16.1</v>
      </c>
      <c r="E132" s="3">
        <f t="shared" si="15"/>
        <v>161</v>
      </c>
      <c r="F132" s="3">
        <f t="shared" si="16"/>
        <v>2303.5</v>
      </c>
      <c r="G132" s="27"/>
      <c r="H132" s="2">
        <v>35.8</v>
      </c>
      <c r="I132" s="2">
        <v>8.8</v>
      </c>
      <c r="J132" s="2">
        <f t="shared" si="14"/>
        <v>22.299999999999997</v>
      </c>
      <c r="K132" s="2">
        <f t="shared" si="17"/>
        <v>222.99999999999997</v>
      </c>
      <c r="L132" s="20" t="s">
        <v>140</v>
      </c>
      <c r="M132" s="32">
        <f t="shared" si="18"/>
        <v>61</v>
      </c>
      <c r="N132" s="3">
        <f t="shared" si="19"/>
        <v>1103.5</v>
      </c>
    </row>
    <row r="133" spans="1:14" s="21" customFormat="1" ht="20.25" customHeight="1">
      <c r="A133" s="6" t="s">
        <v>16</v>
      </c>
      <c r="B133" s="2">
        <v>28.5</v>
      </c>
      <c r="C133" s="2">
        <v>9</v>
      </c>
      <c r="D133" s="2">
        <f t="shared" si="13"/>
        <v>18.75</v>
      </c>
      <c r="E133" s="3">
        <f t="shared" si="15"/>
        <v>187.5</v>
      </c>
      <c r="F133" s="3">
        <f t="shared" si="16"/>
        <v>2142.5</v>
      </c>
      <c r="G133" s="27"/>
      <c r="H133" s="2">
        <v>36.5</v>
      </c>
      <c r="I133" s="2">
        <v>11.6</v>
      </c>
      <c r="J133" s="2">
        <f t="shared" si="14"/>
        <v>24.05</v>
      </c>
      <c r="K133" s="2">
        <f t="shared" si="17"/>
        <v>240.5</v>
      </c>
      <c r="L133" s="20" t="s">
        <v>141</v>
      </c>
      <c r="M133" s="32">
        <f t="shared" si="18"/>
        <v>87.5</v>
      </c>
      <c r="N133" s="3">
        <f t="shared" si="19"/>
        <v>1042.5</v>
      </c>
    </row>
    <row r="134" spans="1:14" s="21" customFormat="1" ht="44.25" customHeight="1">
      <c r="A134" s="55" t="s">
        <v>17</v>
      </c>
      <c r="B134" s="18">
        <v>34.4</v>
      </c>
      <c r="C134" s="18">
        <v>11.1</v>
      </c>
      <c r="D134" s="18">
        <f t="shared" si="13"/>
        <v>22.75</v>
      </c>
      <c r="E134" s="3">
        <f t="shared" si="15"/>
        <v>227.5</v>
      </c>
      <c r="F134" s="3">
        <f t="shared" si="16"/>
        <v>1955</v>
      </c>
      <c r="G134" s="56"/>
      <c r="H134" s="18">
        <v>37</v>
      </c>
      <c r="I134" s="18">
        <v>14</v>
      </c>
      <c r="J134" s="18">
        <f t="shared" si="14"/>
        <v>25.5</v>
      </c>
      <c r="K134" s="18">
        <f t="shared" si="17"/>
        <v>255</v>
      </c>
      <c r="L134" s="20" t="s">
        <v>142</v>
      </c>
      <c r="M134" s="32">
        <f t="shared" si="18"/>
        <v>127.5</v>
      </c>
      <c r="N134" s="3">
        <f t="shared" si="19"/>
        <v>955</v>
      </c>
    </row>
    <row r="135" spans="1:14" s="21" customFormat="1" ht="20.25" customHeight="1">
      <c r="A135" s="6" t="s">
        <v>18</v>
      </c>
      <c r="B135" s="2">
        <v>31</v>
      </c>
      <c r="C135" s="2">
        <v>10</v>
      </c>
      <c r="D135" s="2">
        <f t="shared" si="13"/>
        <v>20.5</v>
      </c>
      <c r="E135" s="3">
        <f t="shared" si="15"/>
        <v>205</v>
      </c>
      <c r="F135" s="3">
        <f t="shared" si="16"/>
        <v>1727.5</v>
      </c>
      <c r="G135" s="27"/>
      <c r="H135" s="2">
        <v>35</v>
      </c>
      <c r="I135" s="2">
        <v>13</v>
      </c>
      <c r="J135" s="2">
        <f t="shared" si="14"/>
        <v>24</v>
      </c>
      <c r="K135" s="2">
        <f t="shared" si="17"/>
        <v>240</v>
      </c>
      <c r="L135" s="20" t="s">
        <v>143</v>
      </c>
      <c r="M135" s="32">
        <f t="shared" si="18"/>
        <v>105</v>
      </c>
      <c r="N135" s="3">
        <f t="shared" si="19"/>
        <v>827.5</v>
      </c>
    </row>
    <row r="136" spans="1:14" s="21" customFormat="1" ht="20.25" customHeight="1">
      <c r="A136" s="6" t="s">
        <v>19</v>
      </c>
      <c r="B136" s="2">
        <v>31</v>
      </c>
      <c r="C136" s="2">
        <v>8</v>
      </c>
      <c r="D136" s="2">
        <f t="shared" si="13"/>
        <v>19.5</v>
      </c>
      <c r="E136" s="3">
        <f t="shared" si="15"/>
        <v>195</v>
      </c>
      <c r="F136" s="3">
        <f t="shared" si="16"/>
        <v>1522.5</v>
      </c>
      <c r="G136" s="27"/>
      <c r="H136" s="2">
        <v>33</v>
      </c>
      <c r="I136" s="2">
        <v>11</v>
      </c>
      <c r="J136" s="2">
        <f t="shared" si="14"/>
        <v>22</v>
      </c>
      <c r="K136" s="2">
        <f t="shared" si="17"/>
        <v>220</v>
      </c>
      <c r="L136" s="20" t="s">
        <v>111</v>
      </c>
      <c r="M136" s="32">
        <f t="shared" si="18"/>
        <v>95</v>
      </c>
      <c r="N136" s="3">
        <f t="shared" si="19"/>
        <v>722.5</v>
      </c>
    </row>
    <row r="137" spans="1:14" s="21" customFormat="1" ht="20.25" customHeight="1">
      <c r="A137" s="6" t="s">
        <v>20</v>
      </c>
      <c r="B137" s="2">
        <v>33.8</v>
      </c>
      <c r="C137" s="2">
        <v>9.9</v>
      </c>
      <c r="D137" s="2">
        <f t="shared" si="13"/>
        <v>21.849999999999998</v>
      </c>
      <c r="E137" s="3">
        <f t="shared" si="15"/>
        <v>218.49999999999997</v>
      </c>
      <c r="F137" s="3">
        <f t="shared" si="16"/>
        <v>1327.5</v>
      </c>
      <c r="G137" s="27"/>
      <c r="H137" s="2">
        <v>35.1</v>
      </c>
      <c r="I137" s="2">
        <v>14.6</v>
      </c>
      <c r="J137" s="2">
        <f t="shared" si="14"/>
        <v>24.85</v>
      </c>
      <c r="K137" s="2">
        <f t="shared" si="17"/>
        <v>248.5</v>
      </c>
      <c r="L137" s="20" t="s">
        <v>144</v>
      </c>
      <c r="M137" s="32">
        <f t="shared" si="18"/>
        <v>118.49999999999997</v>
      </c>
      <c r="N137" s="3">
        <f t="shared" si="19"/>
        <v>627.5</v>
      </c>
    </row>
    <row r="138" spans="1:14" s="21" customFormat="1" ht="20.25" customHeight="1">
      <c r="A138" s="6" t="s">
        <v>21</v>
      </c>
      <c r="B138" s="2">
        <v>34.3</v>
      </c>
      <c r="C138" s="2">
        <v>8.9</v>
      </c>
      <c r="D138" s="2">
        <f t="shared" si="13"/>
        <v>21.599999999999998</v>
      </c>
      <c r="E138" s="3">
        <f t="shared" si="15"/>
        <v>215.99999999999997</v>
      </c>
      <c r="F138" s="3">
        <f t="shared" si="16"/>
        <v>1109</v>
      </c>
      <c r="G138" s="27"/>
      <c r="H138" s="37">
        <v>39.1</v>
      </c>
      <c r="I138" s="2">
        <v>12.1</v>
      </c>
      <c r="J138" s="2">
        <f t="shared" si="14"/>
        <v>25.6</v>
      </c>
      <c r="K138" s="2">
        <f t="shared" si="17"/>
        <v>256</v>
      </c>
      <c r="L138" s="20" t="s">
        <v>145</v>
      </c>
      <c r="M138" s="32">
        <f t="shared" si="18"/>
        <v>115.99999999999997</v>
      </c>
      <c r="N138" s="3">
        <f t="shared" si="19"/>
        <v>509</v>
      </c>
    </row>
    <row r="139" spans="1:14" s="21" customFormat="1" ht="20.25" customHeight="1">
      <c r="A139" s="6" t="s">
        <v>22</v>
      </c>
      <c r="B139" s="2">
        <v>27</v>
      </c>
      <c r="C139" s="2">
        <v>6</v>
      </c>
      <c r="D139" s="2">
        <f t="shared" si="13"/>
        <v>16.5</v>
      </c>
      <c r="E139" s="3">
        <f t="shared" si="15"/>
        <v>165</v>
      </c>
      <c r="F139" s="3">
        <f t="shared" si="16"/>
        <v>893</v>
      </c>
      <c r="G139" s="27"/>
      <c r="H139" s="2">
        <v>30</v>
      </c>
      <c r="I139" s="2">
        <v>11</v>
      </c>
      <c r="J139" s="2">
        <f t="shared" si="14"/>
        <v>20.5</v>
      </c>
      <c r="K139" s="2">
        <f t="shared" si="17"/>
        <v>205</v>
      </c>
      <c r="L139" s="20"/>
      <c r="M139" s="32">
        <f t="shared" si="18"/>
        <v>65</v>
      </c>
      <c r="N139" s="3">
        <f t="shared" si="19"/>
        <v>393</v>
      </c>
    </row>
    <row r="140" spans="1:14" s="21" customFormat="1" ht="20.25" customHeight="1">
      <c r="A140" s="6" t="s">
        <v>23</v>
      </c>
      <c r="B140" s="37">
        <v>34.8</v>
      </c>
      <c r="C140" s="2">
        <v>9</v>
      </c>
      <c r="D140" s="2">
        <f t="shared" si="13"/>
        <v>21.9</v>
      </c>
      <c r="E140" s="3">
        <f t="shared" si="15"/>
        <v>219</v>
      </c>
      <c r="F140" s="3">
        <f t="shared" si="16"/>
        <v>728</v>
      </c>
      <c r="G140" s="27"/>
      <c r="H140" s="2">
        <v>32</v>
      </c>
      <c r="I140" s="2">
        <v>12</v>
      </c>
      <c r="J140" s="2">
        <f t="shared" si="14"/>
        <v>22</v>
      </c>
      <c r="K140" s="2">
        <f t="shared" si="17"/>
        <v>220</v>
      </c>
      <c r="L140" s="20" t="s">
        <v>115</v>
      </c>
      <c r="M140" s="32">
        <f t="shared" si="18"/>
        <v>119</v>
      </c>
      <c r="N140" s="3">
        <f t="shared" si="19"/>
        <v>328</v>
      </c>
    </row>
    <row r="141" spans="1:14" s="21" customFormat="1" ht="20.25" customHeight="1">
      <c r="A141" s="6" t="s">
        <v>24</v>
      </c>
      <c r="B141" s="2">
        <v>27.5</v>
      </c>
      <c r="C141" s="2">
        <v>6.6</v>
      </c>
      <c r="D141" s="2">
        <f t="shared" si="13"/>
        <v>17.05</v>
      </c>
      <c r="E141" s="3">
        <f t="shared" si="15"/>
        <v>170.5</v>
      </c>
      <c r="F141" s="3">
        <f t="shared" si="16"/>
        <v>509</v>
      </c>
      <c r="G141" s="27"/>
      <c r="H141" s="2">
        <v>30</v>
      </c>
      <c r="I141" s="2">
        <v>9.1</v>
      </c>
      <c r="J141" s="2">
        <f t="shared" si="14"/>
        <v>19.55</v>
      </c>
      <c r="K141" s="2">
        <f t="shared" si="17"/>
        <v>195.5</v>
      </c>
      <c r="L141" s="20" t="s">
        <v>116</v>
      </c>
      <c r="M141" s="32">
        <f t="shared" si="18"/>
        <v>70.5</v>
      </c>
      <c r="N141" s="3">
        <f t="shared" si="19"/>
        <v>209</v>
      </c>
    </row>
    <row r="142" spans="1:14" s="21" customFormat="1" ht="20.25" customHeight="1">
      <c r="A142" s="6" t="s">
        <v>25</v>
      </c>
      <c r="B142" s="2">
        <v>31.8</v>
      </c>
      <c r="C142" s="2">
        <v>6.4</v>
      </c>
      <c r="D142" s="2">
        <f t="shared" si="13"/>
        <v>19.1</v>
      </c>
      <c r="E142" s="3">
        <f t="shared" si="15"/>
        <v>191</v>
      </c>
      <c r="F142" s="3">
        <f t="shared" si="16"/>
        <v>338.5</v>
      </c>
      <c r="G142" s="27"/>
      <c r="H142" s="2">
        <v>33.4</v>
      </c>
      <c r="I142" s="2">
        <v>8</v>
      </c>
      <c r="J142" s="2">
        <f t="shared" si="14"/>
        <v>20.7</v>
      </c>
      <c r="K142" s="2">
        <f t="shared" si="17"/>
        <v>207</v>
      </c>
      <c r="L142" s="20"/>
      <c r="M142" s="32">
        <f t="shared" si="18"/>
        <v>91</v>
      </c>
      <c r="N142" s="3">
        <f t="shared" si="19"/>
        <v>138.5</v>
      </c>
    </row>
    <row r="143" spans="1:14" s="21" customFormat="1" ht="20.25" customHeight="1">
      <c r="A143" s="6" t="s">
        <v>26</v>
      </c>
      <c r="B143" s="2">
        <v>30.1</v>
      </c>
      <c r="C143" s="2">
        <v>-0.6000000000000001</v>
      </c>
      <c r="D143" s="2">
        <f t="shared" si="13"/>
        <v>14.75</v>
      </c>
      <c r="E143" s="3">
        <f t="shared" si="15"/>
        <v>147.5</v>
      </c>
      <c r="F143" s="3">
        <f t="shared" si="16"/>
        <v>147.5</v>
      </c>
      <c r="G143" s="27"/>
      <c r="H143" s="2">
        <v>28.2</v>
      </c>
      <c r="I143" s="2">
        <v>0.2</v>
      </c>
      <c r="J143" s="2">
        <f t="shared" si="14"/>
        <v>14.2</v>
      </c>
      <c r="K143" s="2">
        <f t="shared" si="17"/>
        <v>142</v>
      </c>
      <c r="L143" s="20" t="s">
        <v>146</v>
      </c>
      <c r="M143" s="32">
        <f t="shared" si="18"/>
        <v>47.5</v>
      </c>
      <c r="N143" s="3">
        <f t="shared" si="19"/>
        <v>47.5</v>
      </c>
    </row>
    <row r="144" spans="1:13" s="21" customFormat="1" ht="20.25" customHeight="1">
      <c r="A144" s="6" t="s">
        <v>27</v>
      </c>
      <c r="B144" s="2">
        <v>19.3</v>
      </c>
      <c r="C144" s="2">
        <v>-3.9</v>
      </c>
      <c r="D144" s="2">
        <f t="shared" si="13"/>
        <v>7.7</v>
      </c>
      <c r="E144" s="3"/>
      <c r="F144" s="3"/>
      <c r="G144" s="27"/>
      <c r="H144" s="2">
        <v>22.9</v>
      </c>
      <c r="I144" s="2">
        <v>-0.7</v>
      </c>
      <c r="J144" s="2">
        <f t="shared" si="14"/>
        <v>11.1</v>
      </c>
      <c r="K144" s="7"/>
      <c r="L144" s="20" t="s">
        <v>96</v>
      </c>
      <c r="M144" s="32"/>
    </row>
    <row r="145" spans="1:13" s="21" customFormat="1" ht="20.25" customHeight="1">
      <c r="A145" s="6" t="s">
        <v>28</v>
      </c>
      <c r="B145" s="2">
        <v>18.7</v>
      </c>
      <c r="C145" s="2">
        <v>-3.4</v>
      </c>
      <c r="D145" s="2">
        <f t="shared" si="13"/>
        <v>7.6499999999999995</v>
      </c>
      <c r="E145" s="3"/>
      <c r="F145" s="3"/>
      <c r="G145" s="27"/>
      <c r="H145" s="2">
        <v>17.8</v>
      </c>
      <c r="I145" s="2">
        <v>-0.6000000000000001</v>
      </c>
      <c r="J145" s="2">
        <f t="shared" si="14"/>
        <v>8.6</v>
      </c>
      <c r="K145" s="7"/>
      <c r="L145" s="20" t="s">
        <v>147</v>
      </c>
      <c r="M145" s="32"/>
    </row>
    <row r="146" spans="1:13" s="21" customFormat="1" ht="20.25" customHeight="1">
      <c r="A146" s="6" t="s">
        <v>29</v>
      </c>
      <c r="B146" s="2">
        <v>18.1</v>
      </c>
      <c r="C146" s="2">
        <v>-14.6</v>
      </c>
      <c r="D146" s="2">
        <f t="shared" si="13"/>
        <v>1.7500000000000009</v>
      </c>
      <c r="E146" s="3"/>
      <c r="F146" s="3"/>
      <c r="G146" s="27">
        <v>22</v>
      </c>
      <c r="H146" s="2">
        <v>0.4</v>
      </c>
      <c r="I146" s="2">
        <v>-0.6000000000000001</v>
      </c>
      <c r="J146" s="2">
        <f t="shared" si="14"/>
        <v>-0.10000000000000003</v>
      </c>
      <c r="K146" s="7"/>
      <c r="L146" s="20" t="s">
        <v>148</v>
      </c>
      <c r="M146" s="32"/>
    </row>
    <row r="147" spans="1:13" s="21" customFormat="1" ht="20.25" customHeight="1">
      <c r="A147" s="6" t="s">
        <v>30</v>
      </c>
      <c r="B147" s="2">
        <v>14.5</v>
      </c>
      <c r="C147" s="2">
        <v>-21.8</v>
      </c>
      <c r="D147" s="2">
        <f t="shared" si="13"/>
        <v>-3.6500000000000004</v>
      </c>
      <c r="E147" s="3"/>
      <c r="F147" s="3"/>
      <c r="G147" s="27">
        <v>24</v>
      </c>
      <c r="H147" s="2">
        <v>0.1</v>
      </c>
      <c r="I147" s="37">
        <v>-2.5</v>
      </c>
      <c r="J147" s="2">
        <f t="shared" si="14"/>
        <v>-1.2</v>
      </c>
      <c r="K147" s="7"/>
      <c r="L147" s="20"/>
      <c r="M147" s="32"/>
    </row>
    <row r="148" spans="1:13" s="21" customFormat="1" ht="20.25" customHeight="1">
      <c r="A148" s="6" t="s">
        <v>31</v>
      </c>
      <c r="B148" s="2">
        <v>7.5</v>
      </c>
      <c r="C148" s="2">
        <v>-17.5</v>
      </c>
      <c r="D148" s="2">
        <f t="shared" si="13"/>
        <v>-5</v>
      </c>
      <c r="E148" s="3"/>
      <c r="F148" s="3"/>
      <c r="G148" s="27">
        <v>26</v>
      </c>
      <c r="H148" s="2">
        <v>-0.6000000000000001</v>
      </c>
      <c r="I148" s="2">
        <v>-1.9</v>
      </c>
      <c r="J148" s="2">
        <f t="shared" si="14"/>
        <v>-1.25</v>
      </c>
      <c r="K148" s="7"/>
      <c r="L148" s="20" t="s">
        <v>149</v>
      </c>
      <c r="M148" s="32"/>
    </row>
    <row r="149" spans="1:13" s="21" customFormat="1" ht="20.25" customHeight="1">
      <c r="A149" s="6" t="s">
        <v>32</v>
      </c>
      <c r="B149" s="2">
        <v>16</v>
      </c>
      <c r="C149" s="2">
        <v>-24.6</v>
      </c>
      <c r="D149" s="2">
        <f t="shared" si="13"/>
        <v>-4.300000000000001</v>
      </c>
      <c r="E149" s="3"/>
      <c r="F149" s="3"/>
      <c r="G149" s="27">
        <v>27</v>
      </c>
      <c r="H149" s="2">
        <v>0.4</v>
      </c>
      <c r="I149" s="2">
        <v>-2</v>
      </c>
      <c r="J149" s="2">
        <f t="shared" si="14"/>
        <v>-0.8</v>
      </c>
      <c r="K149" s="7"/>
      <c r="L149" s="20"/>
      <c r="M149" s="32"/>
    </row>
    <row r="150" spans="1:13" s="21" customFormat="1" ht="20.25" customHeight="1">
      <c r="A150" s="6" t="s">
        <v>33</v>
      </c>
      <c r="B150" s="2">
        <v>13.2</v>
      </c>
      <c r="C150" s="2">
        <v>-22.4</v>
      </c>
      <c r="D150" s="2">
        <f t="shared" si="13"/>
        <v>-4.6</v>
      </c>
      <c r="E150" s="3"/>
      <c r="F150" s="3"/>
      <c r="G150" s="27">
        <v>25</v>
      </c>
      <c r="H150" s="2">
        <v>0.4</v>
      </c>
      <c r="I150" s="2">
        <v>-0.7</v>
      </c>
      <c r="J150" s="2">
        <f t="shared" si="14"/>
        <v>-0.14999999999999997</v>
      </c>
      <c r="K150" s="7"/>
      <c r="L150" s="20"/>
      <c r="M150" s="32"/>
    </row>
    <row r="151" spans="1:13" s="21" customFormat="1" ht="20.25" customHeight="1">
      <c r="A151" s="6" t="s">
        <v>34</v>
      </c>
      <c r="B151" s="2">
        <v>7</v>
      </c>
      <c r="C151" s="2">
        <v>-22.3</v>
      </c>
      <c r="D151" s="2">
        <f t="shared" si="13"/>
        <v>-7.65</v>
      </c>
      <c r="E151" s="3"/>
      <c r="F151" s="3"/>
      <c r="G151" s="27">
        <v>27</v>
      </c>
      <c r="H151" s="2">
        <v>0.4</v>
      </c>
      <c r="I151" s="2">
        <v>-0.2</v>
      </c>
      <c r="J151" s="2">
        <f t="shared" si="14"/>
        <v>0.1</v>
      </c>
      <c r="K151" s="7"/>
      <c r="L151" s="20"/>
      <c r="M151" s="32"/>
    </row>
    <row r="152" spans="1:13" s="21" customFormat="1" ht="20.25" customHeight="1">
      <c r="A152" s="6" t="s">
        <v>35</v>
      </c>
      <c r="B152" s="2">
        <v>6.5</v>
      </c>
      <c r="C152" s="2">
        <v>-7.4</v>
      </c>
      <c r="D152" s="2">
        <f t="shared" si="13"/>
        <v>-0.4500000000000002</v>
      </c>
      <c r="E152" s="3"/>
      <c r="F152" s="3"/>
      <c r="G152" s="27">
        <v>25</v>
      </c>
      <c r="H152" s="2">
        <v>0.30000000000000004</v>
      </c>
      <c r="I152" s="2">
        <v>-0.1</v>
      </c>
      <c r="J152" s="2">
        <f t="shared" si="14"/>
        <v>0.10000000000000002</v>
      </c>
      <c r="K152" s="7"/>
      <c r="L152" s="20" t="s">
        <v>150</v>
      </c>
      <c r="M152" s="32"/>
    </row>
    <row r="153" spans="1:13" s="21" customFormat="1" ht="20.25" customHeight="1">
      <c r="A153" s="6" t="s">
        <v>36</v>
      </c>
      <c r="B153" s="2">
        <v>3.6</v>
      </c>
      <c r="C153" s="2">
        <v>-17.2</v>
      </c>
      <c r="D153" s="2">
        <f t="shared" si="13"/>
        <v>-6.8</v>
      </c>
      <c r="E153" s="3"/>
      <c r="F153" s="3"/>
      <c r="G153" s="27">
        <v>18</v>
      </c>
      <c r="H153" s="2">
        <v>0.2</v>
      </c>
      <c r="I153" s="2">
        <v>-0.5</v>
      </c>
      <c r="J153" s="2">
        <f t="shared" si="14"/>
        <v>-0.15</v>
      </c>
      <c r="K153" s="7"/>
      <c r="L153" s="20"/>
      <c r="M153" s="32"/>
    </row>
    <row r="154" spans="1:13" s="21" customFormat="1" ht="20.25" customHeight="1">
      <c r="A154" s="6" t="s">
        <v>37</v>
      </c>
      <c r="B154" s="2">
        <v>-4.5</v>
      </c>
      <c r="C154" s="37">
        <v>-27</v>
      </c>
      <c r="D154" s="2">
        <f t="shared" si="13"/>
        <v>-15.75</v>
      </c>
      <c r="E154" s="3"/>
      <c r="F154" s="3"/>
      <c r="G154" s="27">
        <v>21</v>
      </c>
      <c r="H154" s="2">
        <v>0.30000000000000004</v>
      </c>
      <c r="I154" s="2">
        <v>-0.30000000000000004</v>
      </c>
      <c r="J154" s="2">
        <f t="shared" si="14"/>
        <v>0</v>
      </c>
      <c r="K154" s="7"/>
      <c r="L154" s="20"/>
      <c r="M154" s="32"/>
    </row>
    <row r="155" spans="1:13" s="21" customFormat="1" ht="20.25" customHeight="1">
      <c r="A155" s="6" t="s">
        <v>38</v>
      </c>
      <c r="B155" s="2">
        <v>4.1</v>
      </c>
      <c r="C155" s="2">
        <v>-9.3</v>
      </c>
      <c r="D155" s="2">
        <f t="shared" si="13"/>
        <v>-2.6000000000000005</v>
      </c>
      <c r="E155" s="3"/>
      <c r="F155" s="3"/>
      <c r="G155" s="27">
        <v>20</v>
      </c>
      <c r="H155" s="2">
        <v>1.4</v>
      </c>
      <c r="I155" s="2">
        <v>-1.2</v>
      </c>
      <c r="J155" s="2">
        <f t="shared" si="14"/>
        <v>0.09999999999999998</v>
      </c>
      <c r="K155" s="7"/>
      <c r="L155" s="20" t="s">
        <v>151</v>
      </c>
      <c r="M155" s="32"/>
    </row>
    <row r="156" spans="1:13" s="21" customFormat="1" ht="20.25" customHeight="1">
      <c r="A156" s="41"/>
      <c r="B156" s="2"/>
      <c r="C156" s="2"/>
      <c r="D156" s="3"/>
      <c r="E156" s="3"/>
      <c r="F156" s="3"/>
      <c r="G156" s="27"/>
      <c r="H156" s="2"/>
      <c r="I156" s="2"/>
      <c r="J156" s="3"/>
      <c r="K156" s="7"/>
      <c r="L156" s="20"/>
      <c r="M156" s="32"/>
    </row>
    <row r="157" spans="1:13" s="21" customFormat="1" ht="20.25" customHeight="1">
      <c r="A157" s="41">
        <v>2012</v>
      </c>
      <c r="B157" s="2"/>
      <c r="C157" s="2" t="s">
        <v>152</v>
      </c>
      <c r="D157" s="3"/>
      <c r="E157" s="34">
        <f>SUM(E165:E183)</f>
        <v>2686.15</v>
      </c>
      <c r="F157" s="3"/>
      <c r="G157" s="27"/>
      <c r="H157" s="2"/>
      <c r="I157" s="2" t="s">
        <v>153</v>
      </c>
      <c r="J157" s="3"/>
      <c r="K157" s="34">
        <f>SUM(K164:K187)</f>
        <v>3661.15</v>
      </c>
      <c r="L157" s="20"/>
      <c r="M157" s="36">
        <f>SUM(M167:M183)</f>
        <v>1076.15</v>
      </c>
    </row>
    <row r="158" spans="1:13" s="21" customFormat="1" ht="20.25" customHeight="1">
      <c r="A158" s="57"/>
      <c r="B158" s="2"/>
      <c r="C158" s="2"/>
      <c r="D158" s="3"/>
      <c r="E158" s="3"/>
      <c r="F158" s="3"/>
      <c r="G158" s="27"/>
      <c r="H158" s="2"/>
      <c r="I158" s="2"/>
      <c r="J158" s="3"/>
      <c r="K158" s="7"/>
      <c r="L158" s="20"/>
      <c r="M158" s="32"/>
    </row>
    <row r="159" spans="1:13" s="21" customFormat="1" ht="20.25" customHeight="1">
      <c r="A159" s="6" t="s">
        <v>101</v>
      </c>
      <c r="B159" s="2">
        <v>4</v>
      </c>
      <c r="C159" s="2">
        <v>-16</v>
      </c>
      <c r="D159" s="2">
        <f aca="true" t="shared" si="20" ref="D159:D194">(B159+C159)/2</f>
        <v>-6</v>
      </c>
      <c r="E159" s="3"/>
      <c r="F159" s="3"/>
      <c r="G159" s="27">
        <v>16</v>
      </c>
      <c r="H159" s="2">
        <v>0.7</v>
      </c>
      <c r="I159" s="2">
        <v>0.2</v>
      </c>
      <c r="J159" s="2">
        <f aca="true" t="shared" si="21" ref="J159:J194">(H159+I159)/2</f>
        <v>0.44999999999999996</v>
      </c>
      <c r="K159" s="7"/>
      <c r="L159" s="20"/>
      <c r="M159" s="32"/>
    </row>
    <row r="160" spans="1:13" s="21" customFormat="1" ht="20.25" customHeight="1">
      <c r="A160" s="6" t="s">
        <v>103</v>
      </c>
      <c r="B160" s="2">
        <v>1.1</v>
      </c>
      <c r="C160" s="37">
        <v>-19</v>
      </c>
      <c r="D160" s="2">
        <f t="shared" si="20"/>
        <v>-8.95</v>
      </c>
      <c r="E160" s="3"/>
      <c r="F160" s="3"/>
      <c r="G160" s="38">
        <v>28</v>
      </c>
      <c r="H160" s="2">
        <v>1.1</v>
      </c>
      <c r="I160" s="2">
        <v>0.4</v>
      </c>
      <c r="J160" s="2">
        <f t="shared" si="21"/>
        <v>0.75</v>
      </c>
      <c r="K160" s="7"/>
      <c r="L160" s="20"/>
      <c r="M160" s="32"/>
    </row>
    <row r="161" spans="1:13" s="21" customFormat="1" ht="20.25" customHeight="1">
      <c r="A161" s="6" t="s">
        <v>104</v>
      </c>
      <c r="B161" s="2">
        <v>1.7000000000000002</v>
      </c>
      <c r="C161" s="2">
        <v>-16</v>
      </c>
      <c r="D161" s="2">
        <f t="shared" si="20"/>
        <v>-7.15</v>
      </c>
      <c r="E161" s="3"/>
      <c r="F161" s="3"/>
      <c r="G161" s="27">
        <v>22</v>
      </c>
      <c r="H161" s="2">
        <v>1.4</v>
      </c>
      <c r="I161" s="2">
        <v>0.7</v>
      </c>
      <c r="J161" s="2">
        <f t="shared" si="21"/>
        <v>1.0499999999999998</v>
      </c>
      <c r="K161" s="7"/>
      <c r="L161" s="20"/>
      <c r="M161" s="32"/>
    </row>
    <row r="162" spans="1:13" s="21" customFormat="1" ht="20.25" customHeight="1">
      <c r="A162" s="6" t="s">
        <v>74</v>
      </c>
      <c r="B162" s="2">
        <v>6.7</v>
      </c>
      <c r="C162" s="2">
        <v>-5.5</v>
      </c>
      <c r="D162" s="2">
        <f t="shared" si="20"/>
        <v>0.6000000000000001</v>
      </c>
      <c r="E162" s="3"/>
      <c r="F162" s="3"/>
      <c r="G162" s="27">
        <v>25</v>
      </c>
      <c r="H162" s="2">
        <v>5.8</v>
      </c>
      <c r="I162" s="2">
        <v>0.6000000000000001</v>
      </c>
      <c r="J162" s="2">
        <f t="shared" si="21"/>
        <v>3.2</v>
      </c>
      <c r="K162" s="7"/>
      <c r="L162" s="20" t="s">
        <v>154</v>
      </c>
      <c r="M162" s="32"/>
    </row>
    <row r="163" spans="1:13" s="21" customFormat="1" ht="20.25" customHeight="1">
      <c r="A163" s="6" t="s">
        <v>75</v>
      </c>
      <c r="B163" s="2">
        <v>9.4</v>
      </c>
      <c r="C163" s="2">
        <v>-0.4</v>
      </c>
      <c r="D163" s="2">
        <f t="shared" si="20"/>
        <v>4.5</v>
      </c>
      <c r="E163" s="3"/>
      <c r="F163" s="3"/>
      <c r="G163" s="27">
        <v>0</v>
      </c>
      <c r="H163" s="2">
        <v>8.3</v>
      </c>
      <c r="I163" s="2">
        <v>-0.30000000000000004</v>
      </c>
      <c r="J163" s="2">
        <f t="shared" si="21"/>
        <v>4</v>
      </c>
      <c r="K163" s="7"/>
      <c r="L163" s="20" t="s">
        <v>155</v>
      </c>
      <c r="M163" s="32"/>
    </row>
    <row r="164" spans="1:13" s="21" customFormat="1" ht="20.25" customHeight="1">
      <c r="A164" s="6" t="s">
        <v>77</v>
      </c>
      <c r="B164" s="2">
        <v>10.2</v>
      </c>
      <c r="C164" s="2">
        <v>-6.4</v>
      </c>
      <c r="D164" s="2">
        <f t="shared" si="20"/>
        <v>1.8999999999999995</v>
      </c>
      <c r="E164" s="3"/>
      <c r="F164" s="3"/>
      <c r="G164" s="27">
        <v>0</v>
      </c>
      <c r="H164" s="2">
        <v>6.8</v>
      </c>
      <c r="I164" s="37">
        <v>-2.2</v>
      </c>
      <c r="J164" s="2">
        <f t="shared" si="21"/>
        <v>2.3</v>
      </c>
      <c r="K164" s="7"/>
      <c r="L164" s="20"/>
      <c r="M164" s="32"/>
    </row>
    <row r="165" spans="1:13" s="21" customFormat="1" ht="20.25" customHeight="1">
      <c r="A165" s="6" t="s">
        <v>78</v>
      </c>
      <c r="B165" s="2">
        <v>14.8</v>
      </c>
      <c r="C165" s="2">
        <v>-6.9</v>
      </c>
      <c r="D165" s="2">
        <f t="shared" si="20"/>
        <v>3.95</v>
      </c>
      <c r="E165" s="3"/>
      <c r="F165" s="3"/>
      <c r="G165" s="27">
        <v>1</v>
      </c>
      <c r="H165" s="2">
        <v>12.6</v>
      </c>
      <c r="I165" s="2">
        <v>1.6</v>
      </c>
      <c r="J165" s="2">
        <f t="shared" si="21"/>
        <v>7.1</v>
      </c>
      <c r="K165" s="7"/>
      <c r="L165" s="20" t="s">
        <v>156</v>
      </c>
      <c r="M165" s="32"/>
    </row>
    <row r="166" spans="1:13" s="21" customFormat="1" ht="20.25" customHeight="1">
      <c r="A166" s="6" t="s">
        <v>79</v>
      </c>
      <c r="B166" s="2">
        <v>19.8</v>
      </c>
      <c r="C166" s="2">
        <v>-0.9</v>
      </c>
      <c r="D166" s="2">
        <f t="shared" si="20"/>
        <v>9.450000000000001</v>
      </c>
      <c r="E166" s="3"/>
      <c r="F166" s="3"/>
      <c r="G166" s="27"/>
      <c r="H166" s="2">
        <v>16.5</v>
      </c>
      <c r="I166" s="2">
        <v>1.6</v>
      </c>
      <c r="J166" s="2">
        <f t="shared" si="21"/>
        <v>9.05</v>
      </c>
      <c r="K166" s="2"/>
      <c r="L166" s="20" t="s">
        <v>157</v>
      </c>
      <c r="M166" s="32"/>
    </row>
    <row r="167" spans="1:14" s="21" customFormat="1" ht="20.25" customHeight="1">
      <c r="A167" s="6" t="s">
        <v>80</v>
      </c>
      <c r="B167" s="2">
        <v>17.7</v>
      </c>
      <c r="C167" s="2">
        <v>3.6</v>
      </c>
      <c r="D167" s="2">
        <f t="shared" si="20"/>
        <v>10.65</v>
      </c>
      <c r="E167" s="3">
        <f>D167*10</f>
        <v>106.5</v>
      </c>
      <c r="F167" s="3">
        <f aca="true" t="shared" si="22" ref="F167:F181">SUM(E167,F168)</f>
        <v>2686.15</v>
      </c>
      <c r="G167" s="27"/>
      <c r="H167" s="2">
        <v>15.7</v>
      </c>
      <c r="I167" s="2">
        <v>4.9</v>
      </c>
      <c r="J167" s="2">
        <f t="shared" si="21"/>
        <v>10.3</v>
      </c>
      <c r="K167" s="2">
        <f aca="true" t="shared" si="23" ref="K167:K173">J167*10</f>
        <v>103</v>
      </c>
      <c r="L167" s="20" t="s">
        <v>158</v>
      </c>
      <c r="M167" s="32">
        <f aca="true" t="shared" si="24" ref="M167:M179">E167-100</f>
        <v>6.5</v>
      </c>
      <c r="N167" s="3">
        <f aca="true" t="shared" si="25" ref="N167:N181">SUM(M167,N168)</f>
        <v>1076.15</v>
      </c>
    </row>
    <row r="168" spans="1:14" s="21" customFormat="1" ht="20.25" customHeight="1">
      <c r="A168" s="6" t="s">
        <v>82</v>
      </c>
      <c r="B168" s="2">
        <v>24.6</v>
      </c>
      <c r="C168" s="2">
        <v>7.4</v>
      </c>
      <c r="D168" s="2">
        <f t="shared" si="20"/>
        <v>16</v>
      </c>
      <c r="E168" s="3">
        <f>D168*10</f>
        <v>160</v>
      </c>
      <c r="F168" s="3">
        <f t="shared" si="22"/>
        <v>2579.65</v>
      </c>
      <c r="G168" s="27"/>
      <c r="H168" s="2">
        <v>22.1</v>
      </c>
      <c r="I168" s="2">
        <v>7.6</v>
      </c>
      <c r="J168" s="2">
        <f t="shared" si="21"/>
        <v>14.850000000000001</v>
      </c>
      <c r="K168" s="2">
        <f t="shared" si="23"/>
        <v>148.5</v>
      </c>
      <c r="L168" s="20"/>
      <c r="M168" s="32">
        <f t="shared" si="24"/>
        <v>60</v>
      </c>
      <c r="N168" s="3">
        <f t="shared" si="25"/>
        <v>1069.65</v>
      </c>
    </row>
    <row r="169" spans="1:14" s="21" customFormat="1" ht="20.25" customHeight="1">
      <c r="A169" s="6" t="s">
        <v>84</v>
      </c>
      <c r="B169" s="2">
        <v>28.1</v>
      </c>
      <c r="C169" s="2">
        <v>4</v>
      </c>
      <c r="D169" s="2">
        <f t="shared" si="20"/>
        <v>16.05</v>
      </c>
      <c r="E169" s="3">
        <f>D169*10</f>
        <v>160.5</v>
      </c>
      <c r="F169" s="3">
        <f t="shared" si="22"/>
        <v>2419.65</v>
      </c>
      <c r="G169" s="27"/>
      <c r="H169" s="2">
        <v>28.2</v>
      </c>
      <c r="I169" s="2">
        <v>6.4</v>
      </c>
      <c r="J169" s="2">
        <f t="shared" si="21"/>
        <v>17.3</v>
      </c>
      <c r="K169" s="2">
        <f t="shared" si="23"/>
        <v>173</v>
      </c>
      <c r="L169" s="20" t="s">
        <v>159</v>
      </c>
      <c r="M169" s="32">
        <f t="shared" si="24"/>
        <v>60.5</v>
      </c>
      <c r="N169" s="3">
        <f t="shared" si="25"/>
        <v>1009.6500000000001</v>
      </c>
    </row>
    <row r="170" spans="1:14" s="21" customFormat="1" ht="20.25" customHeight="1">
      <c r="A170" s="6" t="s">
        <v>85</v>
      </c>
      <c r="B170" s="2">
        <v>27.8</v>
      </c>
      <c r="C170" s="2">
        <v>5.6</v>
      </c>
      <c r="D170" s="2">
        <f t="shared" si="20"/>
        <v>16.7</v>
      </c>
      <c r="E170" s="3">
        <f>D170*10</f>
        <v>167</v>
      </c>
      <c r="F170" s="3">
        <f t="shared" si="22"/>
        <v>2259.15</v>
      </c>
      <c r="G170" s="27"/>
      <c r="H170" s="2">
        <v>28</v>
      </c>
      <c r="I170" s="2">
        <v>6.7</v>
      </c>
      <c r="J170" s="2">
        <f t="shared" si="21"/>
        <v>17.35</v>
      </c>
      <c r="K170" s="2">
        <f t="shared" si="23"/>
        <v>173.5</v>
      </c>
      <c r="L170" s="20" t="s">
        <v>160</v>
      </c>
      <c r="M170" s="32">
        <f t="shared" si="24"/>
        <v>67</v>
      </c>
      <c r="N170" s="3">
        <f t="shared" si="25"/>
        <v>949.1500000000001</v>
      </c>
    </row>
    <row r="171" spans="1:14" s="21" customFormat="1" ht="20.25" customHeight="1">
      <c r="A171" s="58" t="s">
        <v>15</v>
      </c>
      <c r="B171" s="2">
        <v>26.6</v>
      </c>
      <c r="C171" s="2">
        <v>5</v>
      </c>
      <c r="D171" s="2">
        <f t="shared" si="20"/>
        <v>15.8</v>
      </c>
      <c r="E171" s="3">
        <f>D171*11</f>
        <v>173.8</v>
      </c>
      <c r="F171" s="3">
        <f t="shared" si="22"/>
        <v>2092.15</v>
      </c>
      <c r="G171" s="27"/>
      <c r="H171" s="2">
        <v>33.1</v>
      </c>
      <c r="I171" s="2">
        <v>8.1</v>
      </c>
      <c r="J171" s="2">
        <f t="shared" si="21"/>
        <v>20.6</v>
      </c>
      <c r="K171" s="2">
        <f t="shared" si="23"/>
        <v>206</v>
      </c>
      <c r="L171" s="20" t="s">
        <v>161</v>
      </c>
      <c r="M171" s="32">
        <f t="shared" si="24"/>
        <v>73.80000000000001</v>
      </c>
      <c r="N171" s="3">
        <f t="shared" si="25"/>
        <v>882.1500000000001</v>
      </c>
    </row>
    <row r="172" spans="1:14" s="21" customFormat="1" ht="20.25" customHeight="1">
      <c r="A172" s="58" t="s">
        <v>16</v>
      </c>
      <c r="B172" s="2">
        <v>29</v>
      </c>
      <c r="C172" s="2">
        <v>9.9</v>
      </c>
      <c r="D172" s="2">
        <f t="shared" si="20"/>
        <v>19.45</v>
      </c>
      <c r="E172" s="3">
        <f>D172*10</f>
        <v>194.5</v>
      </c>
      <c r="F172" s="3">
        <f t="shared" si="22"/>
        <v>1918.35</v>
      </c>
      <c r="G172" s="27"/>
      <c r="H172" s="2">
        <v>39</v>
      </c>
      <c r="I172" s="2">
        <v>12.5</v>
      </c>
      <c r="J172" s="2">
        <f t="shared" si="21"/>
        <v>25.75</v>
      </c>
      <c r="K172" s="2">
        <f t="shared" si="23"/>
        <v>257.5</v>
      </c>
      <c r="L172" s="20" t="s">
        <v>162</v>
      </c>
      <c r="M172" s="32">
        <f t="shared" si="24"/>
        <v>94.5</v>
      </c>
      <c r="N172" s="3">
        <f t="shared" si="25"/>
        <v>808.35</v>
      </c>
    </row>
    <row r="173" spans="1:14" s="21" customFormat="1" ht="20.25" customHeight="1">
      <c r="A173" s="58" t="s">
        <v>17</v>
      </c>
      <c r="B173" s="2">
        <v>31.3</v>
      </c>
      <c r="C173" s="2">
        <v>8.3</v>
      </c>
      <c r="D173" s="2">
        <f t="shared" si="20"/>
        <v>19.8</v>
      </c>
      <c r="E173" s="3">
        <f>D173*10</f>
        <v>198</v>
      </c>
      <c r="F173" s="3">
        <f t="shared" si="22"/>
        <v>1723.85</v>
      </c>
      <c r="G173" s="27"/>
      <c r="H173" s="2">
        <v>37.1</v>
      </c>
      <c r="I173" s="2">
        <v>12</v>
      </c>
      <c r="J173" s="2">
        <f t="shared" si="21"/>
        <v>24.55</v>
      </c>
      <c r="K173" s="2">
        <f t="shared" si="23"/>
        <v>245.5</v>
      </c>
      <c r="L173" s="20"/>
      <c r="M173" s="32">
        <f t="shared" si="24"/>
        <v>98</v>
      </c>
      <c r="N173" s="3">
        <f t="shared" si="25"/>
        <v>713.85</v>
      </c>
    </row>
    <row r="174" spans="1:14" s="21" customFormat="1" ht="20.25" customHeight="1">
      <c r="A174" s="58" t="s">
        <v>18</v>
      </c>
      <c r="B174" s="37">
        <v>36</v>
      </c>
      <c r="C174" s="2">
        <v>9</v>
      </c>
      <c r="D174" s="2">
        <f t="shared" si="20"/>
        <v>22.5</v>
      </c>
      <c r="E174" s="3">
        <f>D174*11</f>
        <v>247.5</v>
      </c>
      <c r="F174" s="3">
        <f t="shared" si="22"/>
        <v>1525.85</v>
      </c>
      <c r="G174" s="27"/>
      <c r="H174" s="2">
        <v>41</v>
      </c>
      <c r="I174" s="2">
        <v>11</v>
      </c>
      <c r="J174" s="2">
        <f t="shared" si="21"/>
        <v>26</v>
      </c>
      <c r="K174" s="2">
        <f>J174*11</f>
        <v>286</v>
      </c>
      <c r="L174" s="20" t="s">
        <v>163</v>
      </c>
      <c r="M174" s="32">
        <f t="shared" si="24"/>
        <v>147.5</v>
      </c>
      <c r="N174" s="3">
        <f t="shared" si="25"/>
        <v>615.85</v>
      </c>
    </row>
    <row r="175" spans="1:14" s="21" customFormat="1" ht="20.25" customHeight="1">
      <c r="A175" s="58" t="s">
        <v>19</v>
      </c>
      <c r="B175" s="2">
        <v>28</v>
      </c>
      <c r="C175" s="2">
        <v>7</v>
      </c>
      <c r="D175" s="2">
        <f t="shared" si="20"/>
        <v>17.5</v>
      </c>
      <c r="E175" s="3">
        <f>D175*10</f>
        <v>175</v>
      </c>
      <c r="F175" s="3">
        <f t="shared" si="22"/>
        <v>1278.35</v>
      </c>
      <c r="G175" s="27"/>
      <c r="H175" s="2">
        <v>41.9</v>
      </c>
      <c r="I175" s="2">
        <v>10</v>
      </c>
      <c r="J175" s="2">
        <f t="shared" si="21"/>
        <v>25.95</v>
      </c>
      <c r="K175" s="2">
        <f>J175*10</f>
        <v>259.5</v>
      </c>
      <c r="L175" s="20" t="s">
        <v>164</v>
      </c>
      <c r="M175" s="32">
        <f t="shared" si="24"/>
        <v>75</v>
      </c>
      <c r="N175" s="3">
        <f t="shared" si="25"/>
        <v>468.35</v>
      </c>
    </row>
    <row r="176" spans="1:14" s="21" customFormat="1" ht="20.25" customHeight="1">
      <c r="A176" s="58" t="s">
        <v>20</v>
      </c>
      <c r="B176" s="2">
        <v>31.9</v>
      </c>
      <c r="C176" s="2">
        <v>7.2</v>
      </c>
      <c r="D176" s="2">
        <f t="shared" si="20"/>
        <v>19.55</v>
      </c>
      <c r="E176" s="3">
        <f>D176*10</f>
        <v>195.5</v>
      </c>
      <c r="F176" s="3">
        <f t="shared" si="22"/>
        <v>1103.35</v>
      </c>
      <c r="G176" s="27"/>
      <c r="H176" s="37">
        <v>46</v>
      </c>
      <c r="I176" s="2">
        <v>10.7</v>
      </c>
      <c r="J176" s="2">
        <f t="shared" si="21"/>
        <v>28.35</v>
      </c>
      <c r="K176" s="2">
        <f>J176*10</f>
        <v>283.5</v>
      </c>
      <c r="L176" s="20" t="s">
        <v>165</v>
      </c>
      <c r="M176" s="32">
        <f t="shared" si="24"/>
        <v>95.5</v>
      </c>
      <c r="N176" s="3">
        <f t="shared" si="25"/>
        <v>393.35</v>
      </c>
    </row>
    <row r="177" spans="1:14" s="21" customFormat="1" ht="20.25" customHeight="1">
      <c r="A177" s="58" t="s">
        <v>21</v>
      </c>
      <c r="B177" s="2">
        <v>28.6</v>
      </c>
      <c r="C177" s="2">
        <v>5.5</v>
      </c>
      <c r="D177" s="2">
        <f t="shared" si="20"/>
        <v>17.05</v>
      </c>
      <c r="E177" s="3">
        <f>D177*10</f>
        <v>170.5</v>
      </c>
      <c r="F177" s="3">
        <f t="shared" si="22"/>
        <v>907.85</v>
      </c>
      <c r="G177" s="27"/>
      <c r="H177" s="2">
        <v>38.6</v>
      </c>
      <c r="I177" s="2">
        <v>9.5</v>
      </c>
      <c r="J177" s="2">
        <f t="shared" si="21"/>
        <v>24.05</v>
      </c>
      <c r="K177" s="2">
        <f>J177*10</f>
        <v>240.5</v>
      </c>
      <c r="L177" s="20"/>
      <c r="M177" s="32">
        <f t="shared" si="24"/>
        <v>70.5</v>
      </c>
      <c r="N177" s="3">
        <f t="shared" si="25"/>
        <v>297.85</v>
      </c>
    </row>
    <row r="178" spans="1:14" s="21" customFormat="1" ht="20.25" customHeight="1">
      <c r="A178" s="58" t="s">
        <v>22</v>
      </c>
      <c r="B178" s="2">
        <v>29.5</v>
      </c>
      <c r="C178" s="2">
        <v>6.4</v>
      </c>
      <c r="D178" s="2">
        <f t="shared" si="20"/>
        <v>17.95</v>
      </c>
      <c r="E178" s="3">
        <f>D178*10</f>
        <v>179.5</v>
      </c>
      <c r="F178" s="3">
        <f t="shared" si="22"/>
        <v>737.35</v>
      </c>
      <c r="G178" s="27"/>
      <c r="H178" s="2">
        <v>34.7</v>
      </c>
      <c r="I178" s="2">
        <v>9.5</v>
      </c>
      <c r="J178" s="2">
        <f t="shared" si="21"/>
        <v>22.1</v>
      </c>
      <c r="K178" s="2">
        <f>J178*10</f>
        <v>221</v>
      </c>
      <c r="L178" s="20" t="s">
        <v>166</v>
      </c>
      <c r="M178" s="32">
        <f t="shared" si="24"/>
        <v>79.5</v>
      </c>
      <c r="N178" s="3">
        <f t="shared" si="25"/>
        <v>227.35000000000002</v>
      </c>
    </row>
    <row r="179" spans="1:14" s="21" customFormat="1" ht="20.25" customHeight="1">
      <c r="A179" s="58" t="s">
        <v>23</v>
      </c>
      <c r="B179" s="2">
        <v>27.2</v>
      </c>
      <c r="C179" s="2">
        <v>2.4</v>
      </c>
      <c r="D179" s="2">
        <f t="shared" si="20"/>
        <v>14.799999999999999</v>
      </c>
      <c r="E179" s="3">
        <f>D179*10</f>
        <v>148</v>
      </c>
      <c r="F179" s="3">
        <f t="shared" si="22"/>
        <v>557.85</v>
      </c>
      <c r="G179" s="27"/>
      <c r="H179" s="2">
        <v>32.4</v>
      </c>
      <c r="I179" s="2">
        <v>5</v>
      </c>
      <c r="J179" s="2">
        <f t="shared" si="21"/>
        <v>18.7</v>
      </c>
      <c r="K179" s="2">
        <f>J179*10</f>
        <v>187</v>
      </c>
      <c r="L179" s="20"/>
      <c r="M179" s="32">
        <f t="shared" si="24"/>
        <v>48</v>
      </c>
      <c r="N179" s="3">
        <f t="shared" si="25"/>
        <v>147.85000000000002</v>
      </c>
    </row>
    <row r="180" spans="1:14" s="21" customFormat="1" ht="20.25" customHeight="1">
      <c r="A180" s="58" t="s">
        <v>24</v>
      </c>
      <c r="B180" s="2">
        <v>27.1</v>
      </c>
      <c r="C180" s="2">
        <v>1.6</v>
      </c>
      <c r="D180" s="2">
        <f t="shared" si="20"/>
        <v>14.350000000000001</v>
      </c>
      <c r="E180" s="3">
        <f>D180*11</f>
        <v>157.85000000000002</v>
      </c>
      <c r="F180" s="3">
        <f t="shared" si="22"/>
        <v>409.85</v>
      </c>
      <c r="G180" s="27"/>
      <c r="H180" s="2">
        <v>41.2</v>
      </c>
      <c r="I180" s="2">
        <v>5.1</v>
      </c>
      <c r="J180" s="2">
        <f t="shared" si="21"/>
        <v>23.150000000000002</v>
      </c>
      <c r="K180" s="2">
        <f>J180*11</f>
        <v>254.65000000000003</v>
      </c>
      <c r="L180" s="20" t="s">
        <v>116</v>
      </c>
      <c r="M180" s="32">
        <f>E180-110</f>
        <v>47.85000000000002</v>
      </c>
      <c r="N180" s="3">
        <f t="shared" si="25"/>
        <v>99.85000000000004</v>
      </c>
    </row>
    <row r="181" spans="1:14" s="21" customFormat="1" ht="20.25" customHeight="1">
      <c r="A181" s="58" t="s">
        <v>25</v>
      </c>
      <c r="B181" s="2">
        <v>27.1</v>
      </c>
      <c r="C181" s="2">
        <v>-1.4</v>
      </c>
      <c r="D181" s="2">
        <f t="shared" si="20"/>
        <v>12.850000000000001</v>
      </c>
      <c r="E181" s="3">
        <f>D181*10</f>
        <v>128.5</v>
      </c>
      <c r="F181" s="3">
        <f t="shared" si="22"/>
        <v>252</v>
      </c>
      <c r="G181" s="27"/>
      <c r="H181" s="2">
        <v>35</v>
      </c>
      <c r="I181" s="2">
        <v>1.3</v>
      </c>
      <c r="J181" s="2">
        <f t="shared" si="21"/>
        <v>18.15</v>
      </c>
      <c r="K181" s="2">
        <f>J181*10</f>
        <v>181.5</v>
      </c>
      <c r="L181" s="20"/>
      <c r="M181" s="32">
        <f>E181-100</f>
        <v>28.5</v>
      </c>
      <c r="N181" s="3">
        <f t="shared" si="25"/>
        <v>52.000000000000014</v>
      </c>
    </row>
    <row r="182" spans="1:14" s="21" customFormat="1" ht="20.25" customHeight="1">
      <c r="A182" s="58" t="s">
        <v>26</v>
      </c>
      <c r="B182" s="2">
        <v>26.6</v>
      </c>
      <c r="C182" s="2">
        <v>-1.9</v>
      </c>
      <c r="D182" s="2">
        <f t="shared" si="20"/>
        <v>12.350000000000001</v>
      </c>
      <c r="E182" s="3">
        <f>D182*10</f>
        <v>123.50000000000001</v>
      </c>
      <c r="F182" s="3">
        <f>SUM(E182)</f>
        <v>123.50000000000001</v>
      </c>
      <c r="G182" s="27"/>
      <c r="H182" s="2">
        <v>36.7</v>
      </c>
      <c r="I182" s="2">
        <v>1.7000000000000002</v>
      </c>
      <c r="J182" s="2">
        <f t="shared" si="21"/>
        <v>19.200000000000003</v>
      </c>
      <c r="K182" s="2">
        <f>J182*10</f>
        <v>192.00000000000003</v>
      </c>
      <c r="L182" s="20"/>
      <c r="M182" s="32">
        <f>E182-100</f>
        <v>23.500000000000014</v>
      </c>
      <c r="N182" s="3">
        <f>SUM(M182)</f>
        <v>23.500000000000014</v>
      </c>
    </row>
    <row r="183" spans="1:13" s="21" customFormat="1" ht="20.25" customHeight="1">
      <c r="A183" s="58" t="s">
        <v>27</v>
      </c>
      <c r="B183" s="2">
        <v>22.3</v>
      </c>
      <c r="C183" s="2">
        <v>-4.2</v>
      </c>
      <c r="D183" s="2">
        <f t="shared" si="20"/>
        <v>9.05</v>
      </c>
      <c r="E183" s="3"/>
      <c r="F183" s="3"/>
      <c r="G183" s="27"/>
      <c r="H183" s="2">
        <v>28.4</v>
      </c>
      <c r="I183" s="2">
        <v>-1.3</v>
      </c>
      <c r="J183" s="2">
        <f t="shared" si="21"/>
        <v>13.549999999999999</v>
      </c>
      <c r="K183" s="2">
        <f>J183*10</f>
        <v>135.5</v>
      </c>
      <c r="L183" s="20"/>
      <c r="M183" s="59"/>
    </row>
    <row r="184" spans="1:13" s="21" customFormat="1" ht="20.25" customHeight="1">
      <c r="A184" s="58" t="s">
        <v>28</v>
      </c>
      <c r="B184" s="2">
        <v>18.8</v>
      </c>
      <c r="C184" s="2">
        <v>-4.2</v>
      </c>
      <c r="D184" s="2">
        <f t="shared" si="20"/>
        <v>7.300000000000001</v>
      </c>
      <c r="E184" s="3"/>
      <c r="F184" s="3"/>
      <c r="G184" s="27"/>
      <c r="H184" s="2">
        <v>23.9</v>
      </c>
      <c r="I184" s="2">
        <v>-1.3</v>
      </c>
      <c r="J184" s="2">
        <f t="shared" si="21"/>
        <v>11.299999999999999</v>
      </c>
      <c r="K184" s="2">
        <f>J184*10</f>
        <v>112.99999999999999</v>
      </c>
      <c r="L184" s="20" t="s">
        <v>96</v>
      </c>
      <c r="M184" s="59"/>
    </row>
    <row r="185" spans="1:13" s="21" customFormat="1" ht="20.25" customHeight="1">
      <c r="A185" s="58" t="s">
        <v>29</v>
      </c>
      <c r="B185" s="2">
        <v>19.5</v>
      </c>
      <c r="C185" s="2">
        <v>-9</v>
      </c>
      <c r="D185" s="2">
        <f t="shared" si="20"/>
        <v>5.25</v>
      </c>
      <c r="E185" s="3"/>
      <c r="F185" s="3"/>
      <c r="G185" s="27"/>
      <c r="H185" s="2">
        <v>15.6</v>
      </c>
      <c r="I185" s="2">
        <v>-1.3</v>
      </c>
      <c r="J185" s="2">
        <f t="shared" si="21"/>
        <v>7.1499999999999995</v>
      </c>
      <c r="K185" s="31"/>
      <c r="L185" s="20"/>
      <c r="M185" s="24"/>
    </row>
    <row r="186" spans="1:13" s="21" customFormat="1" ht="20.25" customHeight="1">
      <c r="A186" s="6" t="s">
        <v>30</v>
      </c>
      <c r="B186" s="2">
        <v>13</v>
      </c>
      <c r="C186" s="2">
        <v>-3</v>
      </c>
      <c r="D186" s="2">
        <f t="shared" si="20"/>
        <v>5</v>
      </c>
      <c r="E186" s="3"/>
      <c r="F186" s="3"/>
      <c r="G186" s="27">
        <v>0</v>
      </c>
      <c r="H186" s="2">
        <v>12.8</v>
      </c>
      <c r="I186" s="2">
        <v>-0.6000000000000001</v>
      </c>
      <c r="J186" s="2">
        <f t="shared" si="21"/>
        <v>6.1000000000000005</v>
      </c>
      <c r="K186" s="31"/>
      <c r="L186" s="20"/>
      <c r="M186" s="24"/>
    </row>
    <row r="187" spans="1:13" s="21" customFormat="1" ht="20.25" customHeight="1">
      <c r="A187" s="6" t="s">
        <v>31</v>
      </c>
      <c r="B187" s="2">
        <v>17.5</v>
      </c>
      <c r="C187" s="2">
        <v>-4.4</v>
      </c>
      <c r="D187" s="2">
        <f t="shared" si="20"/>
        <v>6.55</v>
      </c>
      <c r="E187" s="3"/>
      <c r="F187" s="3"/>
      <c r="G187" s="27">
        <v>0</v>
      </c>
      <c r="H187" s="2">
        <v>3.7</v>
      </c>
      <c r="I187" s="2">
        <v>-2</v>
      </c>
      <c r="J187" s="2">
        <f t="shared" si="21"/>
        <v>0.8500000000000001</v>
      </c>
      <c r="K187" s="31"/>
      <c r="L187" s="20" t="s">
        <v>147</v>
      </c>
      <c r="M187" s="24"/>
    </row>
    <row r="188" spans="1:13" s="21" customFormat="1" ht="20.25" customHeight="1">
      <c r="A188" s="6" t="s">
        <v>32</v>
      </c>
      <c r="B188" s="2">
        <v>11.7</v>
      </c>
      <c r="C188" s="2">
        <v>-20</v>
      </c>
      <c r="D188" s="2">
        <f t="shared" si="20"/>
        <v>-4.15</v>
      </c>
      <c r="E188" s="3"/>
      <c r="F188" s="3"/>
      <c r="G188" s="27">
        <v>16</v>
      </c>
      <c r="H188" s="2">
        <v>0.2</v>
      </c>
      <c r="I188" s="37">
        <v>-2.2</v>
      </c>
      <c r="J188" s="2">
        <f t="shared" si="21"/>
        <v>-1</v>
      </c>
      <c r="K188" s="31"/>
      <c r="L188" s="20"/>
      <c r="M188" s="24"/>
    </row>
    <row r="189" spans="1:13" s="21" customFormat="1" ht="20.25" customHeight="1">
      <c r="A189" s="6" t="s">
        <v>33</v>
      </c>
      <c r="B189" s="2">
        <v>11.7</v>
      </c>
      <c r="C189" s="2">
        <v>-8.9</v>
      </c>
      <c r="D189" s="2">
        <f t="shared" si="20"/>
        <v>1.3999999999999995</v>
      </c>
      <c r="E189" s="3"/>
      <c r="F189" s="3"/>
      <c r="G189" s="27">
        <v>17</v>
      </c>
      <c r="H189" s="2">
        <v>0.2</v>
      </c>
      <c r="I189" s="2">
        <v>-0.6000000000000001</v>
      </c>
      <c r="J189" s="2">
        <f t="shared" si="21"/>
        <v>-0.20000000000000004</v>
      </c>
      <c r="K189" s="31"/>
      <c r="L189" s="20"/>
      <c r="M189" s="24"/>
    </row>
    <row r="190" spans="1:13" s="21" customFormat="1" ht="20.25" customHeight="1">
      <c r="A190" s="6" t="s">
        <v>34</v>
      </c>
      <c r="B190" s="2">
        <v>5.5</v>
      </c>
      <c r="C190" s="2">
        <v>-27.6</v>
      </c>
      <c r="D190" s="2">
        <f t="shared" si="20"/>
        <v>-11.05</v>
      </c>
      <c r="E190" s="3"/>
      <c r="F190" s="3"/>
      <c r="G190" s="38">
        <v>19</v>
      </c>
      <c r="H190" s="2">
        <v>-0.2</v>
      </c>
      <c r="I190" s="2">
        <v>-2</v>
      </c>
      <c r="J190" s="2">
        <f t="shared" si="21"/>
        <v>-1.1</v>
      </c>
      <c r="K190" s="31"/>
      <c r="L190" s="20"/>
      <c r="M190" s="24"/>
    </row>
    <row r="191" spans="1:13" s="21" customFormat="1" ht="20.25" customHeight="1">
      <c r="A191" s="6" t="s">
        <v>35</v>
      </c>
      <c r="B191" s="2">
        <v>-2.9</v>
      </c>
      <c r="C191" s="37">
        <v>-33</v>
      </c>
      <c r="D191" s="2">
        <f t="shared" si="20"/>
        <v>-17.95</v>
      </c>
      <c r="E191" s="3"/>
      <c r="F191" s="3"/>
      <c r="G191" s="27">
        <v>18</v>
      </c>
      <c r="H191" s="2">
        <v>-0.30000000000000004</v>
      </c>
      <c r="I191" s="2">
        <v>-1.8</v>
      </c>
      <c r="J191" s="2">
        <f t="shared" si="21"/>
        <v>-1.05</v>
      </c>
      <c r="K191" s="31"/>
      <c r="L191" s="20"/>
      <c r="M191" s="24"/>
    </row>
    <row r="192" spans="1:13" s="21" customFormat="1" ht="20.25" customHeight="1">
      <c r="A192" s="6" t="s">
        <v>36</v>
      </c>
      <c r="B192" s="2">
        <v>-1.2</v>
      </c>
      <c r="C192" s="2">
        <v>-26.6</v>
      </c>
      <c r="D192" s="2">
        <f t="shared" si="20"/>
        <v>-13.9</v>
      </c>
      <c r="E192" s="3"/>
      <c r="F192" s="3"/>
      <c r="G192" s="27">
        <v>16</v>
      </c>
      <c r="H192" s="2">
        <v>0.4</v>
      </c>
      <c r="I192" s="2">
        <v>-0.8</v>
      </c>
      <c r="J192" s="2">
        <f t="shared" si="21"/>
        <v>-0.2</v>
      </c>
      <c r="K192" s="31"/>
      <c r="L192" s="20"/>
      <c r="M192" s="24"/>
    </row>
    <row r="193" spans="1:13" s="21" customFormat="1" ht="20.25" customHeight="1">
      <c r="A193" s="6" t="s">
        <v>37</v>
      </c>
      <c r="B193" s="2">
        <v>4.6</v>
      </c>
      <c r="C193" s="2">
        <v>-10.6</v>
      </c>
      <c r="D193" s="2">
        <f t="shared" si="20"/>
        <v>-3</v>
      </c>
      <c r="E193" s="3"/>
      <c r="F193" s="3"/>
      <c r="G193" s="27">
        <v>13</v>
      </c>
      <c r="H193" s="2">
        <v>0.4</v>
      </c>
      <c r="I193" s="2">
        <v>-0.1</v>
      </c>
      <c r="J193" s="2">
        <f t="shared" si="21"/>
        <v>0.15000000000000002</v>
      </c>
      <c r="K193" s="31"/>
      <c r="L193" s="20"/>
      <c r="M193" s="24"/>
    </row>
    <row r="194" spans="1:13" s="21" customFormat="1" ht="20.25" customHeight="1">
      <c r="A194" s="6" t="s">
        <v>38</v>
      </c>
      <c r="B194" s="2">
        <v>4.5</v>
      </c>
      <c r="C194" s="2">
        <v>-7.5</v>
      </c>
      <c r="D194" s="2">
        <f t="shared" si="20"/>
        <v>-1.5</v>
      </c>
      <c r="E194" s="3"/>
      <c r="F194" s="3"/>
      <c r="G194" s="27">
        <v>3</v>
      </c>
      <c r="H194" s="2">
        <v>0.8</v>
      </c>
      <c r="I194" s="2">
        <v>-2</v>
      </c>
      <c r="J194" s="2">
        <f t="shared" si="21"/>
        <v>-0.6</v>
      </c>
      <c r="K194" s="31"/>
      <c r="L194" s="20" t="s">
        <v>167</v>
      </c>
      <c r="M194" s="24"/>
    </row>
    <row r="195" spans="1:13" s="21" customFormat="1" ht="20.25" customHeight="1">
      <c r="A195" s="4"/>
      <c r="B195" s="2"/>
      <c r="C195" s="2"/>
      <c r="D195" s="3"/>
      <c r="E195" s="3"/>
      <c r="F195" s="3"/>
      <c r="G195" s="27"/>
      <c r="H195" s="2"/>
      <c r="I195" s="2"/>
      <c r="J195" s="3"/>
      <c r="K195" s="31"/>
      <c r="L195" s="20"/>
      <c r="M195" s="24"/>
    </row>
    <row r="196" spans="1:13" s="21" customFormat="1" ht="20.25" customHeight="1">
      <c r="A196" s="41">
        <v>2011</v>
      </c>
      <c r="B196" s="2"/>
      <c r="C196" s="2" t="s">
        <v>168</v>
      </c>
      <c r="D196" s="3"/>
      <c r="E196" s="34">
        <f>SUM(E204:E222)</f>
        <v>3133.1</v>
      </c>
      <c r="F196" s="3"/>
      <c r="G196" s="27"/>
      <c r="H196" s="2"/>
      <c r="I196" s="2" t="s">
        <v>169</v>
      </c>
      <c r="J196" s="3"/>
      <c r="K196" s="34">
        <f>SUM(K207:K222)</f>
        <v>3534.9500000000003</v>
      </c>
      <c r="L196" s="20"/>
      <c r="M196" s="36">
        <f>SUM(M206:M222)</f>
        <v>1403.1</v>
      </c>
    </row>
    <row r="197" spans="1:13" s="21" customFormat="1" ht="20.25" customHeight="1">
      <c r="A197" s="5"/>
      <c r="B197" s="2"/>
      <c r="C197" s="2"/>
      <c r="D197" s="3"/>
      <c r="E197" s="3"/>
      <c r="F197" s="3"/>
      <c r="G197" s="27"/>
      <c r="H197" s="2"/>
      <c r="I197" s="2"/>
      <c r="J197" s="3"/>
      <c r="K197" s="3"/>
      <c r="L197" s="20"/>
      <c r="M197" s="24"/>
    </row>
    <row r="198" spans="1:13" s="21" customFormat="1" ht="20.25" customHeight="1">
      <c r="A198" s="6" t="s">
        <v>3</v>
      </c>
      <c r="B198" s="2">
        <v>10.3</v>
      </c>
      <c r="C198" s="2">
        <v>-3.9</v>
      </c>
      <c r="D198" s="2">
        <f aca="true" t="shared" si="26" ref="D198:D233">(B198+C198)/2</f>
        <v>3.2</v>
      </c>
      <c r="E198" s="3"/>
      <c r="F198" s="3"/>
      <c r="G198" s="27">
        <v>0</v>
      </c>
      <c r="H198" s="2">
        <v>7.1</v>
      </c>
      <c r="I198" s="2">
        <v>-0.30000000000000004</v>
      </c>
      <c r="J198" s="2">
        <f aca="true" t="shared" si="27" ref="J198:J233">(H198+I198)/2</f>
        <v>3.4</v>
      </c>
      <c r="K198" s="3"/>
      <c r="L198" s="20" t="s">
        <v>170</v>
      </c>
      <c r="M198" s="24"/>
    </row>
    <row r="199" spans="1:13" s="21" customFormat="1" ht="20.25" customHeight="1">
      <c r="A199" s="6" t="s">
        <v>4</v>
      </c>
      <c r="B199" s="2">
        <v>6.5</v>
      </c>
      <c r="C199" s="2">
        <v>0</v>
      </c>
      <c r="D199" s="2">
        <f t="shared" si="26"/>
        <v>3.25</v>
      </c>
      <c r="E199" s="3"/>
      <c r="F199" s="3"/>
      <c r="G199" s="27">
        <v>0</v>
      </c>
      <c r="H199" s="2">
        <v>4.6</v>
      </c>
      <c r="I199" s="2">
        <v>0</v>
      </c>
      <c r="J199" s="2">
        <f t="shared" si="27"/>
        <v>2.3</v>
      </c>
      <c r="K199" s="3"/>
      <c r="L199" s="20"/>
      <c r="M199" s="24"/>
    </row>
    <row r="200" spans="1:13" s="21" customFormat="1" ht="20.25" customHeight="1">
      <c r="A200" s="6" t="s">
        <v>5</v>
      </c>
      <c r="B200" s="2">
        <v>7.1</v>
      </c>
      <c r="C200" s="2">
        <v>-1.1</v>
      </c>
      <c r="D200" s="2">
        <f t="shared" si="26"/>
        <v>3</v>
      </c>
      <c r="E200" s="3"/>
      <c r="F200" s="3"/>
      <c r="G200" s="27">
        <v>1</v>
      </c>
      <c r="H200" s="2">
        <v>5.3</v>
      </c>
      <c r="I200" s="2">
        <v>-0.1</v>
      </c>
      <c r="J200" s="2">
        <f t="shared" si="27"/>
        <v>2.6</v>
      </c>
      <c r="K200" s="3"/>
      <c r="L200" s="20" t="s">
        <v>171</v>
      </c>
      <c r="M200" s="24"/>
    </row>
    <row r="201" spans="1:13" s="21" customFormat="1" ht="20.25" customHeight="1">
      <c r="A201" s="6" t="s">
        <v>6</v>
      </c>
      <c r="B201" s="2">
        <v>9.5</v>
      </c>
      <c r="C201" s="37">
        <v>-9.5</v>
      </c>
      <c r="D201" s="2">
        <f t="shared" si="26"/>
        <v>0</v>
      </c>
      <c r="E201" s="3"/>
      <c r="F201" s="3"/>
      <c r="G201" s="27"/>
      <c r="H201" s="2">
        <v>7.6</v>
      </c>
      <c r="I201" s="37">
        <v>-3.7</v>
      </c>
      <c r="J201" s="2">
        <f t="shared" si="27"/>
        <v>1.9499999999999997</v>
      </c>
      <c r="K201" s="3"/>
      <c r="L201" s="20"/>
      <c r="M201" s="24"/>
    </row>
    <row r="202" spans="1:13" s="21" customFormat="1" ht="20.25" customHeight="1">
      <c r="A202" s="6" t="s">
        <v>7</v>
      </c>
      <c r="B202" s="2">
        <v>9.1</v>
      </c>
      <c r="C202" s="2">
        <v>-4.5</v>
      </c>
      <c r="D202" s="2">
        <f t="shared" si="26"/>
        <v>2.3</v>
      </c>
      <c r="E202" s="3"/>
      <c r="F202" s="3"/>
      <c r="G202" s="27"/>
      <c r="H202" s="2">
        <v>7.6</v>
      </c>
      <c r="I202" s="2">
        <v>-1</v>
      </c>
      <c r="J202" s="2">
        <f t="shared" si="27"/>
        <v>3.3</v>
      </c>
      <c r="K202" s="3"/>
      <c r="L202" s="20"/>
      <c r="M202" s="24"/>
    </row>
    <row r="203" spans="1:13" s="21" customFormat="1" ht="20.25" customHeight="1">
      <c r="A203" s="6" t="s">
        <v>8</v>
      </c>
      <c r="B203" s="2">
        <v>12</v>
      </c>
      <c r="C203" s="2">
        <v>-5.3</v>
      </c>
      <c r="D203" s="2">
        <f t="shared" si="26"/>
        <v>3.35</v>
      </c>
      <c r="E203" s="3"/>
      <c r="F203" s="3"/>
      <c r="G203" s="27"/>
      <c r="H203" s="2">
        <v>10.2</v>
      </c>
      <c r="I203" s="2">
        <v>0.5</v>
      </c>
      <c r="J203" s="2">
        <f t="shared" si="27"/>
        <v>5.35</v>
      </c>
      <c r="K203" s="3"/>
      <c r="L203" s="20" t="s">
        <v>172</v>
      </c>
      <c r="M203" s="24"/>
    </row>
    <row r="204" spans="1:13" s="21" customFormat="1" ht="20.25" customHeight="1">
      <c r="A204" s="6" t="s">
        <v>9</v>
      </c>
      <c r="B204" s="2">
        <v>13.6</v>
      </c>
      <c r="C204" s="2">
        <v>-3.7</v>
      </c>
      <c r="D204" s="2">
        <f t="shared" si="26"/>
        <v>4.949999999999999</v>
      </c>
      <c r="E204" s="3"/>
      <c r="F204" s="3"/>
      <c r="G204" s="27"/>
      <c r="H204" s="2">
        <v>10.6</v>
      </c>
      <c r="I204" s="2">
        <v>-0.2</v>
      </c>
      <c r="J204" s="2">
        <f t="shared" si="27"/>
        <v>5.2</v>
      </c>
      <c r="K204" s="3"/>
      <c r="L204" s="20" t="s">
        <v>173</v>
      </c>
      <c r="M204" s="24"/>
    </row>
    <row r="205" spans="1:13" s="21" customFormat="1" ht="20.25" customHeight="1">
      <c r="A205" s="6" t="s">
        <v>10</v>
      </c>
      <c r="B205" s="2">
        <v>18.8</v>
      </c>
      <c r="C205" s="2">
        <v>-2.2</v>
      </c>
      <c r="D205" s="2">
        <f t="shared" si="26"/>
        <v>8.3</v>
      </c>
      <c r="E205" s="2"/>
      <c r="F205" s="2"/>
      <c r="G205" s="27"/>
      <c r="H205" s="2">
        <v>10.2</v>
      </c>
      <c r="I205" s="2">
        <v>3.5</v>
      </c>
      <c r="J205" s="2">
        <f t="shared" si="27"/>
        <v>6.85</v>
      </c>
      <c r="K205" s="2"/>
      <c r="L205" s="20" t="s">
        <v>174</v>
      </c>
      <c r="M205" s="24"/>
    </row>
    <row r="206" spans="1:14" s="21" customFormat="1" ht="20.25" customHeight="1">
      <c r="A206" s="6" t="s">
        <v>11</v>
      </c>
      <c r="B206" s="2">
        <v>24.7</v>
      </c>
      <c r="C206" s="2">
        <v>0</v>
      </c>
      <c r="D206" s="2">
        <f t="shared" si="26"/>
        <v>12.35</v>
      </c>
      <c r="E206" s="2">
        <f>D206*10</f>
        <v>123.5</v>
      </c>
      <c r="F206" s="2">
        <f>SUM(E206:E222)</f>
        <v>3133.1</v>
      </c>
      <c r="G206" s="43"/>
      <c r="H206" s="2">
        <v>16.2</v>
      </c>
      <c r="I206" s="2">
        <v>6</v>
      </c>
      <c r="J206" s="2">
        <f t="shared" si="27"/>
        <v>11.1</v>
      </c>
      <c r="K206" s="2">
        <f>J206*10</f>
        <v>111</v>
      </c>
      <c r="L206" s="20" t="s">
        <v>175</v>
      </c>
      <c r="M206" s="40">
        <v>23.5</v>
      </c>
      <c r="N206" s="3">
        <f aca="true" t="shared" si="28" ref="N206:N221">SUM(M206,N207)</f>
        <v>1403.1</v>
      </c>
    </row>
    <row r="207" spans="1:14" s="21" customFormat="1" ht="20.25" customHeight="1">
      <c r="A207" s="6" t="s">
        <v>12</v>
      </c>
      <c r="B207" s="2">
        <v>24.8</v>
      </c>
      <c r="C207" s="2">
        <v>5</v>
      </c>
      <c r="D207" s="2">
        <f t="shared" si="26"/>
        <v>14.9</v>
      </c>
      <c r="E207" s="2">
        <f>D207*10</f>
        <v>149</v>
      </c>
      <c r="F207" s="2">
        <f>SUM(E207:E222)</f>
        <v>3009.6</v>
      </c>
      <c r="G207" s="43"/>
      <c r="H207" s="2">
        <v>18.1</v>
      </c>
      <c r="I207" s="2">
        <v>8.5</v>
      </c>
      <c r="J207" s="2">
        <f t="shared" si="27"/>
        <v>13.3</v>
      </c>
      <c r="K207" s="2">
        <f>J207*10</f>
        <v>133</v>
      </c>
      <c r="L207" s="20" t="s">
        <v>176</v>
      </c>
      <c r="M207" s="40">
        <v>49</v>
      </c>
      <c r="N207" s="3">
        <f t="shared" si="28"/>
        <v>1379.6</v>
      </c>
    </row>
    <row r="208" spans="1:14" s="21" customFormat="1" ht="20.25" customHeight="1">
      <c r="A208" s="6" t="s">
        <v>13</v>
      </c>
      <c r="B208" s="2">
        <v>25.2</v>
      </c>
      <c r="C208" s="2">
        <v>4.2</v>
      </c>
      <c r="D208" s="2">
        <f t="shared" si="26"/>
        <v>14.7</v>
      </c>
      <c r="E208" s="2">
        <f>D208*10</f>
        <v>147</v>
      </c>
      <c r="F208" s="2">
        <f>SUM(E208:E222)</f>
        <v>2860.6</v>
      </c>
      <c r="G208" s="43"/>
      <c r="H208" s="2">
        <v>25.7</v>
      </c>
      <c r="I208" s="2">
        <v>8.5</v>
      </c>
      <c r="J208" s="2">
        <f t="shared" si="27"/>
        <v>17.1</v>
      </c>
      <c r="K208" s="2">
        <f>J208*10</f>
        <v>171</v>
      </c>
      <c r="L208" s="20" t="s">
        <v>177</v>
      </c>
      <c r="M208" s="40">
        <v>47</v>
      </c>
      <c r="N208" s="3">
        <f t="shared" si="28"/>
        <v>1330.6</v>
      </c>
    </row>
    <row r="209" spans="1:14" s="21" customFormat="1" ht="20.25" customHeight="1">
      <c r="A209" s="6" t="s">
        <v>14</v>
      </c>
      <c r="B209" s="2">
        <v>25.5</v>
      </c>
      <c r="C209" s="2">
        <v>5.4</v>
      </c>
      <c r="D209" s="2">
        <f t="shared" si="26"/>
        <v>15.45</v>
      </c>
      <c r="E209" s="2">
        <f>D209*10</f>
        <v>154.5</v>
      </c>
      <c r="F209" s="2">
        <f>SUM(E209:E222)</f>
        <v>2713.6</v>
      </c>
      <c r="G209" s="43"/>
      <c r="H209" s="2">
        <v>28.7</v>
      </c>
      <c r="I209" s="2">
        <v>9.4</v>
      </c>
      <c r="J209" s="2">
        <f t="shared" si="27"/>
        <v>19.05</v>
      </c>
      <c r="K209" s="2">
        <f>J209*10</f>
        <v>190.5</v>
      </c>
      <c r="L209" s="20" t="s">
        <v>178</v>
      </c>
      <c r="M209" s="40">
        <v>54.5</v>
      </c>
      <c r="N209" s="3">
        <f t="shared" si="28"/>
        <v>1283.6</v>
      </c>
    </row>
    <row r="210" spans="1:14" s="21" customFormat="1" ht="20.25" customHeight="1">
      <c r="A210" s="6" t="s">
        <v>15</v>
      </c>
      <c r="B210" s="2">
        <v>30.2</v>
      </c>
      <c r="C210" s="2">
        <v>9.4</v>
      </c>
      <c r="D210" s="2">
        <f t="shared" si="26"/>
        <v>19.8</v>
      </c>
      <c r="E210" s="2">
        <f>D210*11</f>
        <v>217.8</v>
      </c>
      <c r="F210" s="2">
        <f>SUM(E210:E222)</f>
        <v>2559.1</v>
      </c>
      <c r="G210" s="27"/>
      <c r="H210" s="2">
        <v>33.3</v>
      </c>
      <c r="I210" s="2">
        <v>12</v>
      </c>
      <c r="J210" s="2">
        <f t="shared" si="27"/>
        <v>22.65</v>
      </c>
      <c r="K210" s="2">
        <f>J210*11</f>
        <v>249.14999999999998</v>
      </c>
      <c r="L210" s="20" t="s">
        <v>179</v>
      </c>
      <c r="M210" s="32">
        <v>107.8</v>
      </c>
      <c r="N210" s="3">
        <f t="shared" si="28"/>
        <v>1229.1</v>
      </c>
    </row>
    <row r="211" spans="1:14" s="21" customFormat="1" ht="20.25" customHeight="1">
      <c r="A211" s="6" t="s">
        <v>16</v>
      </c>
      <c r="B211" s="2">
        <v>29.2</v>
      </c>
      <c r="C211" s="2">
        <v>9.5</v>
      </c>
      <c r="D211" s="2">
        <f t="shared" si="26"/>
        <v>19.35</v>
      </c>
      <c r="E211" s="2">
        <f>D211*10</f>
        <v>193.5</v>
      </c>
      <c r="F211" s="2">
        <f>SUM(E211:E222)</f>
        <v>2341.3</v>
      </c>
      <c r="G211" s="27"/>
      <c r="H211" s="2">
        <v>37.7</v>
      </c>
      <c r="I211" s="2">
        <v>11.9</v>
      </c>
      <c r="J211" s="2">
        <f t="shared" si="27"/>
        <v>24.8</v>
      </c>
      <c r="K211" s="2">
        <f>J211*10</f>
        <v>248</v>
      </c>
      <c r="L211" s="20" t="s">
        <v>180</v>
      </c>
      <c r="M211" s="32">
        <v>93.5</v>
      </c>
      <c r="N211" s="3">
        <f t="shared" si="28"/>
        <v>1121.3</v>
      </c>
    </row>
    <row r="212" spans="1:14" s="21" customFormat="1" ht="20.25" customHeight="1">
      <c r="A212" s="6" t="s">
        <v>17</v>
      </c>
      <c r="B212" s="2">
        <v>31.3</v>
      </c>
      <c r="C212" s="2">
        <v>7.5</v>
      </c>
      <c r="D212" s="2">
        <f t="shared" si="26"/>
        <v>19.4</v>
      </c>
      <c r="E212" s="2">
        <f>D212*10</f>
        <v>194</v>
      </c>
      <c r="F212" s="2">
        <f>SUM(E212:E222)</f>
        <v>2147.8</v>
      </c>
      <c r="G212" s="27"/>
      <c r="H212" s="37">
        <v>44.1</v>
      </c>
      <c r="I212" s="2">
        <v>12.1</v>
      </c>
      <c r="J212" s="2">
        <f t="shared" si="27"/>
        <v>28.1</v>
      </c>
      <c r="K212" s="2">
        <f>J212*10</f>
        <v>281</v>
      </c>
      <c r="L212" s="20" t="s">
        <v>181</v>
      </c>
      <c r="M212" s="32">
        <v>94</v>
      </c>
      <c r="N212" s="3">
        <f t="shared" si="28"/>
        <v>1027.8</v>
      </c>
    </row>
    <row r="213" spans="1:14" s="21" customFormat="1" ht="20.25" customHeight="1">
      <c r="A213" s="6" t="s">
        <v>18</v>
      </c>
      <c r="B213" s="37">
        <v>35.2</v>
      </c>
      <c r="C213" s="2">
        <v>11.2</v>
      </c>
      <c r="D213" s="2">
        <f t="shared" si="26"/>
        <v>23.200000000000003</v>
      </c>
      <c r="E213" s="2">
        <f>D213*11</f>
        <v>255.20000000000005</v>
      </c>
      <c r="F213" s="2">
        <f>SUM(E213:E222)</f>
        <v>1953.8</v>
      </c>
      <c r="G213" s="27"/>
      <c r="H213" s="2">
        <v>28.7</v>
      </c>
      <c r="I213" s="2">
        <v>14.6</v>
      </c>
      <c r="J213" s="2">
        <f t="shared" si="27"/>
        <v>21.65</v>
      </c>
      <c r="K213" s="2">
        <f>J213*11</f>
        <v>238.14999999999998</v>
      </c>
      <c r="L213" s="20" t="s">
        <v>182</v>
      </c>
      <c r="M213" s="32">
        <v>145.2</v>
      </c>
      <c r="N213" s="3">
        <f t="shared" si="28"/>
        <v>933.8</v>
      </c>
    </row>
    <row r="214" spans="1:14" s="21" customFormat="1" ht="20.25" customHeight="1">
      <c r="A214" s="6" t="s">
        <v>19</v>
      </c>
      <c r="B214" s="2">
        <v>34.9</v>
      </c>
      <c r="C214" s="2">
        <v>11.2</v>
      </c>
      <c r="D214" s="2">
        <f t="shared" si="26"/>
        <v>23.049999999999997</v>
      </c>
      <c r="E214" s="2">
        <f>D214*10</f>
        <v>230.49999999999997</v>
      </c>
      <c r="F214" s="2">
        <f>SUM(E214:E222)</f>
        <v>1698.6</v>
      </c>
      <c r="G214" s="27"/>
      <c r="H214" s="2">
        <v>34.9</v>
      </c>
      <c r="I214" s="2">
        <v>14.4</v>
      </c>
      <c r="J214" s="2">
        <f t="shared" si="27"/>
        <v>24.65</v>
      </c>
      <c r="K214" s="2">
        <f>J214*10</f>
        <v>246.5</v>
      </c>
      <c r="L214" s="20" t="s">
        <v>183</v>
      </c>
      <c r="M214" s="32">
        <v>130.5</v>
      </c>
      <c r="N214" s="3">
        <f t="shared" si="28"/>
        <v>788.6</v>
      </c>
    </row>
    <row r="215" spans="1:14" s="21" customFormat="1" ht="20.25" customHeight="1">
      <c r="A215" s="6" t="s">
        <v>20</v>
      </c>
      <c r="B215" s="2">
        <v>33.9</v>
      </c>
      <c r="C215" s="2">
        <v>10.4</v>
      </c>
      <c r="D215" s="2">
        <f t="shared" si="26"/>
        <v>22.15</v>
      </c>
      <c r="E215" s="2">
        <f>D215*10</f>
        <v>221.5</v>
      </c>
      <c r="F215" s="2">
        <f>SUM(E215:E222)</f>
        <v>1468.1</v>
      </c>
      <c r="G215" s="27"/>
      <c r="H215" s="2">
        <v>33.6</v>
      </c>
      <c r="I215" s="2">
        <v>14.7</v>
      </c>
      <c r="J215" s="2">
        <f t="shared" si="27"/>
        <v>24.15</v>
      </c>
      <c r="K215" s="2">
        <f>J215*10</f>
        <v>241.5</v>
      </c>
      <c r="L215" s="20"/>
      <c r="M215" s="32">
        <v>121.5</v>
      </c>
      <c r="N215" s="3">
        <f t="shared" si="28"/>
        <v>658.1</v>
      </c>
    </row>
    <row r="216" spans="1:14" s="21" customFormat="1" ht="20.25" customHeight="1">
      <c r="A216" s="6" t="s">
        <v>21</v>
      </c>
      <c r="B216" s="2">
        <v>33.7</v>
      </c>
      <c r="C216" s="2">
        <v>8.8</v>
      </c>
      <c r="D216" s="2">
        <f t="shared" si="26"/>
        <v>21.25</v>
      </c>
      <c r="E216" s="2">
        <f>D216*10</f>
        <v>212.5</v>
      </c>
      <c r="F216" s="2">
        <f>SUM(E216:E222)</f>
        <v>1246.6</v>
      </c>
      <c r="G216" s="27"/>
      <c r="H216" s="2">
        <v>34.1</v>
      </c>
      <c r="I216" s="2">
        <v>11.6</v>
      </c>
      <c r="J216" s="2">
        <f t="shared" si="27"/>
        <v>22.85</v>
      </c>
      <c r="K216" s="2">
        <f>J216*10</f>
        <v>228.5</v>
      </c>
      <c r="L216" s="20"/>
      <c r="M216" s="32">
        <v>112.5</v>
      </c>
      <c r="N216" s="3">
        <f t="shared" si="28"/>
        <v>536.6</v>
      </c>
    </row>
    <row r="217" spans="1:14" s="21" customFormat="1" ht="20.25" customHeight="1">
      <c r="A217" s="6" t="s">
        <v>22</v>
      </c>
      <c r="B217" s="2">
        <v>34.3</v>
      </c>
      <c r="C217" s="2">
        <v>6.8</v>
      </c>
      <c r="D217" s="2">
        <f t="shared" si="26"/>
        <v>20.549999999999997</v>
      </c>
      <c r="E217" s="2">
        <f>D217*10</f>
        <v>205.49999999999997</v>
      </c>
      <c r="F217" s="2">
        <f>SUM(E217:E222)</f>
        <v>1034.1</v>
      </c>
      <c r="G217" s="27"/>
      <c r="H217" s="2">
        <v>36.7</v>
      </c>
      <c r="I217" s="2">
        <v>10.3</v>
      </c>
      <c r="J217" s="2">
        <f t="shared" si="27"/>
        <v>23.5</v>
      </c>
      <c r="K217" s="2">
        <f>J217*10</f>
        <v>235</v>
      </c>
      <c r="L217" s="20"/>
      <c r="M217" s="32">
        <v>105.5</v>
      </c>
      <c r="N217" s="3">
        <f t="shared" si="28"/>
        <v>424.1</v>
      </c>
    </row>
    <row r="218" spans="1:14" s="21" customFormat="1" ht="20.25" customHeight="1">
      <c r="A218" s="6" t="s">
        <v>23</v>
      </c>
      <c r="B218" s="2">
        <v>34.2</v>
      </c>
      <c r="C218" s="2">
        <v>8.5</v>
      </c>
      <c r="D218" s="2">
        <f t="shared" si="26"/>
        <v>21.35</v>
      </c>
      <c r="E218" s="2">
        <f>D218*10</f>
        <v>213.5</v>
      </c>
      <c r="F218" s="2">
        <f>SUM(E218:E222)</f>
        <v>828.5999999999999</v>
      </c>
      <c r="G218" s="27"/>
      <c r="H218" s="2">
        <v>36.1</v>
      </c>
      <c r="I218" s="2">
        <v>13.1</v>
      </c>
      <c r="J218" s="2">
        <f t="shared" si="27"/>
        <v>24.6</v>
      </c>
      <c r="K218" s="2">
        <f>J218*10</f>
        <v>246</v>
      </c>
      <c r="L218" s="20" t="s">
        <v>184</v>
      </c>
      <c r="M218" s="32">
        <v>113.5</v>
      </c>
      <c r="N218" s="3">
        <f t="shared" si="28"/>
        <v>318.6</v>
      </c>
    </row>
    <row r="219" spans="1:14" s="21" customFormat="1" ht="20.25" customHeight="1">
      <c r="A219" s="6" t="s">
        <v>24</v>
      </c>
      <c r="B219" s="2">
        <v>32.4</v>
      </c>
      <c r="C219" s="2">
        <v>3.8</v>
      </c>
      <c r="D219" s="2">
        <f t="shared" si="26"/>
        <v>18.099999999999998</v>
      </c>
      <c r="E219" s="2">
        <f>D219*11</f>
        <v>199.09999999999997</v>
      </c>
      <c r="F219" s="2">
        <f>SUM(E219:E222)</f>
        <v>615.0999999999999</v>
      </c>
      <c r="G219" s="27"/>
      <c r="H219" s="3">
        <v>37</v>
      </c>
      <c r="I219" s="2">
        <v>6.3</v>
      </c>
      <c r="J219" s="2">
        <f t="shared" si="27"/>
        <v>21.65</v>
      </c>
      <c r="K219" s="2">
        <f>J219*11</f>
        <v>238.14999999999998</v>
      </c>
      <c r="L219" s="20" t="s">
        <v>116</v>
      </c>
      <c r="M219" s="32">
        <v>89.1</v>
      </c>
      <c r="N219" s="3">
        <f t="shared" si="28"/>
        <v>205.1</v>
      </c>
    </row>
    <row r="220" spans="1:14" s="21" customFormat="1" ht="20.25" customHeight="1">
      <c r="A220" s="6" t="s">
        <v>25</v>
      </c>
      <c r="B220" s="2">
        <v>29.2</v>
      </c>
      <c r="C220" s="2">
        <v>2.6</v>
      </c>
      <c r="D220" s="2">
        <f t="shared" si="26"/>
        <v>15.9</v>
      </c>
      <c r="E220" s="2">
        <f>D220*10</f>
        <v>159</v>
      </c>
      <c r="F220" s="2">
        <f>SUM(E220:E222)</f>
        <v>416</v>
      </c>
      <c r="G220" s="27"/>
      <c r="H220" s="2">
        <v>42.6</v>
      </c>
      <c r="I220" s="2">
        <v>4.3</v>
      </c>
      <c r="J220" s="2">
        <f t="shared" si="27"/>
        <v>23.45</v>
      </c>
      <c r="K220" s="2">
        <f>J220*10</f>
        <v>234.5</v>
      </c>
      <c r="L220" s="20"/>
      <c r="M220" s="32">
        <v>59</v>
      </c>
      <c r="N220" s="3">
        <f t="shared" si="28"/>
        <v>116</v>
      </c>
    </row>
    <row r="221" spans="1:14" s="21" customFormat="1" ht="20.25" customHeight="1">
      <c r="A221" s="6" t="s">
        <v>26</v>
      </c>
      <c r="B221" s="2">
        <v>27.5</v>
      </c>
      <c r="C221" s="2">
        <v>-2.4</v>
      </c>
      <c r="D221" s="2">
        <f t="shared" si="26"/>
        <v>12.55</v>
      </c>
      <c r="E221" s="2">
        <f>D221*10</f>
        <v>125.5</v>
      </c>
      <c r="F221" s="60">
        <f>SUM(E221:E222)</f>
        <v>257</v>
      </c>
      <c r="G221" s="27"/>
      <c r="H221" s="2">
        <v>42.3</v>
      </c>
      <c r="I221" s="2">
        <v>2</v>
      </c>
      <c r="J221" s="2">
        <f t="shared" si="27"/>
        <v>22.15</v>
      </c>
      <c r="K221" s="2">
        <f>J221*10</f>
        <v>221.5</v>
      </c>
      <c r="L221" s="20"/>
      <c r="M221" s="32">
        <v>25.5</v>
      </c>
      <c r="N221" s="3">
        <f t="shared" si="28"/>
        <v>57</v>
      </c>
    </row>
    <row r="222" spans="1:14" s="21" customFormat="1" ht="20.25" customHeight="1">
      <c r="A222" s="6" t="s">
        <v>27</v>
      </c>
      <c r="B222" s="2">
        <v>26</v>
      </c>
      <c r="C222" s="2">
        <v>0.30000000000000004</v>
      </c>
      <c r="D222" s="2">
        <f t="shared" si="26"/>
        <v>13.15</v>
      </c>
      <c r="E222" s="2">
        <f>D222*10</f>
        <v>131.5</v>
      </c>
      <c r="F222" s="2"/>
      <c r="G222" s="27"/>
      <c r="H222" s="2">
        <v>22.5</v>
      </c>
      <c r="I222" s="2">
        <v>4</v>
      </c>
      <c r="J222" s="2">
        <f t="shared" si="27"/>
        <v>13.25</v>
      </c>
      <c r="K222" s="2">
        <f>J222*10</f>
        <v>132.5</v>
      </c>
      <c r="L222" s="20"/>
      <c r="M222" s="32">
        <v>31.5</v>
      </c>
      <c r="N222" s="3">
        <f>SUM(M222)</f>
        <v>31.5</v>
      </c>
    </row>
    <row r="223" spans="1:13" s="21" customFormat="1" ht="20.25" customHeight="1">
      <c r="A223" s="6" t="s">
        <v>28</v>
      </c>
      <c r="B223" s="7">
        <v>21.7</v>
      </c>
      <c r="C223" s="7">
        <v>-4.1</v>
      </c>
      <c r="D223" s="2">
        <f t="shared" si="26"/>
        <v>8.8</v>
      </c>
      <c r="E223" s="7"/>
      <c r="F223" s="7"/>
      <c r="G223" s="7"/>
      <c r="H223" s="7">
        <v>5.7</v>
      </c>
      <c r="I223" s="7">
        <v>0.5</v>
      </c>
      <c r="J223" s="2">
        <f t="shared" si="27"/>
        <v>3.1</v>
      </c>
      <c r="K223" s="7"/>
      <c r="L223" s="20" t="s">
        <v>96</v>
      </c>
      <c r="M223" s="24"/>
    </row>
    <row r="224" spans="1:13" s="21" customFormat="1" ht="20.25" customHeight="1">
      <c r="A224" s="6" t="s">
        <v>29</v>
      </c>
      <c r="B224" s="2">
        <v>21.4</v>
      </c>
      <c r="C224" s="2">
        <v>0.8</v>
      </c>
      <c r="D224" s="2">
        <f t="shared" si="26"/>
        <v>11.1</v>
      </c>
      <c r="E224" s="2"/>
      <c r="F224" s="2"/>
      <c r="G224" s="27">
        <v>0</v>
      </c>
      <c r="H224" s="2">
        <v>9.5</v>
      </c>
      <c r="I224" s="2">
        <v>0.1</v>
      </c>
      <c r="J224" s="2">
        <f t="shared" si="27"/>
        <v>4.8</v>
      </c>
      <c r="K224" s="31"/>
      <c r="L224" s="20"/>
      <c r="M224" s="24"/>
    </row>
    <row r="225" spans="1:13" s="21" customFormat="1" ht="20.25" customHeight="1">
      <c r="A225" s="6" t="s">
        <v>30</v>
      </c>
      <c r="B225" s="2">
        <v>20.1</v>
      </c>
      <c r="C225" s="2">
        <v>-15</v>
      </c>
      <c r="D225" s="2">
        <f t="shared" si="26"/>
        <v>2.5500000000000007</v>
      </c>
      <c r="E225" s="3"/>
      <c r="F225" s="3"/>
      <c r="G225" s="27">
        <v>24</v>
      </c>
      <c r="H225" s="2">
        <v>0.7</v>
      </c>
      <c r="I225" s="2">
        <v>0.1</v>
      </c>
      <c r="J225" s="2">
        <f t="shared" si="27"/>
        <v>0.39999999999999997</v>
      </c>
      <c r="K225" s="31"/>
      <c r="L225" s="20"/>
      <c r="M225" s="24"/>
    </row>
    <row r="226" spans="1:13" s="21" customFormat="1" ht="20.25" customHeight="1">
      <c r="A226" s="6" t="s">
        <v>31</v>
      </c>
      <c r="B226" s="2">
        <v>18.8</v>
      </c>
      <c r="C226" s="2">
        <v>-12.5</v>
      </c>
      <c r="D226" s="2">
        <f t="shared" si="26"/>
        <v>3.1500000000000004</v>
      </c>
      <c r="E226" s="3"/>
      <c r="F226" s="3"/>
      <c r="G226" s="27">
        <v>33</v>
      </c>
      <c r="H226" s="2">
        <v>0.6000000000000001</v>
      </c>
      <c r="I226" s="2">
        <v>-0.1</v>
      </c>
      <c r="J226" s="2">
        <f t="shared" si="27"/>
        <v>0.25000000000000006</v>
      </c>
      <c r="K226" s="31"/>
      <c r="L226" s="20"/>
      <c r="M226" s="24"/>
    </row>
    <row r="227" spans="1:13" s="21" customFormat="1" ht="20.25" customHeight="1">
      <c r="A227" s="6" t="s">
        <v>32</v>
      </c>
      <c r="B227" s="2">
        <v>14</v>
      </c>
      <c r="C227" s="2">
        <v>-15.1</v>
      </c>
      <c r="D227" s="2">
        <f t="shared" si="26"/>
        <v>-0.5499999999999998</v>
      </c>
      <c r="E227" s="3"/>
      <c r="F227" s="3"/>
      <c r="G227" s="27">
        <v>36</v>
      </c>
      <c r="H227" s="2">
        <v>0.5</v>
      </c>
      <c r="I227" s="37">
        <v>-0.2</v>
      </c>
      <c r="J227" s="2">
        <f t="shared" si="27"/>
        <v>0.15</v>
      </c>
      <c r="K227" s="31"/>
      <c r="L227" s="20"/>
      <c r="M227" s="24"/>
    </row>
    <row r="228" spans="1:13" s="21" customFormat="1" ht="20.25" customHeight="1">
      <c r="A228" s="6" t="s">
        <v>33</v>
      </c>
      <c r="B228" s="2">
        <v>11.3</v>
      </c>
      <c r="C228" s="2">
        <v>-28.1</v>
      </c>
      <c r="D228" s="2">
        <f t="shared" si="26"/>
        <v>-8.4</v>
      </c>
      <c r="E228" s="3"/>
      <c r="F228" s="3"/>
      <c r="G228" s="27">
        <v>40</v>
      </c>
      <c r="H228" s="2">
        <v>0.7</v>
      </c>
      <c r="I228" s="2">
        <v>0.30000000000000004</v>
      </c>
      <c r="J228" s="2">
        <f t="shared" si="27"/>
        <v>0.5</v>
      </c>
      <c r="K228" s="31"/>
      <c r="L228" s="20"/>
      <c r="M228" s="24"/>
    </row>
    <row r="229" spans="1:13" s="21" customFormat="1" ht="20.25" customHeight="1">
      <c r="A229" s="6" t="s">
        <v>34</v>
      </c>
      <c r="B229" s="2">
        <v>-0.8</v>
      </c>
      <c r="C229" s="37">
        <v>-31.3</v>
      </c>
      <c r="D229" s="2">
        <f t="shared" si="26"/>
        <v>-16.05</v>
      </c>
      <c r="E229" s="3"/>
      <c r="F229" s="3"/>
      <c r="G229" s="27">
        <v>40</v>
      </c>
      <c r="H229" s="2">
        <v>0.9</v>
      </c>
      <c r="I229" s="2">
        <v>0</v>
      </c>
      <c r="J229" s="2">
        <f t="shared" si="27"/>
        <v>0.45</v>
      </c>
      <c r="K229" s="31"/>
      <c r="L229" s="20"/>
      <c r="M229" s="24"/>
    </row>
    <row r="230" spans="1:13" s="21" customFormat="1" ht="20.25" customHeight="1">
      <c r="A230" s="6" t="s">
        <v>35</v>
      </c>
      <c r="B230" s="2">
        <v>4.8</v>
      </c>
      <c r="C230" s="2">
        <v>-9.4</v>
      </c>
      <c r="D230" s="2">
        <f t="shared" si="26"/>
        <v>-2.3000000000000003</v>
      </c>
      <c r="E230" s="3"/>
      <c r="F230" s="3"/>
      <c r="G230" s="27">
        <v>40</v>
      </c>
      <c r="H230" s="2">
        <v>0.6000000000000001</v>
      </c>
      <c r="I230" s="2">
        <v>0.2</v>
      </c>
      <c r="J230" s="2">
        <f t="shared" si="27"/>
        <v>0.4</v>
      </c>
      <c r="K230" s="31"/>
      <c r="L230" s="20"/>
      <c r="M230" s="24"/>
    </row>
    <row r="231" spans="1:13" s="21" customFormat="1" ht="20.25" customHeight="1">
      <c r="A231" s="6" t="s">
        <v>36</v>
      </c>
      <c r="B231" s="2">
        <v>3.4</v>
      </c>
      <c r="C231" s="2">
        <v>-19.3</v>
      </c>
      <c r="D231" s="2">
        <f t="shared" si="26"/>
        <v>-7.95</v>
      </c>
      <c r="E231" s="3"/>
      <c r="F231" s="3"/>
      <c r="G231" s="27">
        <v>48</v>
      </c>
      <c r="H231" s="2">
        <v>1.2</v>
      </c>
      <c r="I231" s="2">
        <v>0.30000000000000004</v>
      </c>
      <c r="J231" s="2">
        <f t="shared" si="27"/>
        <v>0.75</v>
      </c>
      <c r="K231" s="31"/>
      <c r="L231" s="20"/>
      <c r="M231" s="24"/>
    </row>
    <row r="232" spans="1:13" s="21" customFormat="1" ht="20.25" customHeight="1">
      <c r="A232" s="6" t="s">
        <v>37</v>
      </c>
      <c r="B232" s="2">
        <v>3.4</v>
      </c>
      <c r="C232" s="2">
        <v>-19.3</v>
      </c>
      <c r="D232" s="2">
        <f t="shared" si="26"/>
        <v>-7.95</v>
      </c>
      <c r="E232" s="3"/>
      <c r="F232" s="3"/>
      <c r="G232" s="27">
        <v>41</v>
      </c>
      <c r="H232" s="2">
        <v>1.2</v>
      </c>
      <c r="I232" s="2">
        <v>0.4</v>
      </c>
      <c r="J232" s="2">
        <f t="shared" si="27"/>
        <v>0.8</v>
      </c>
      <c r="K232" s="31"/>
      <c r="L232" s="20"/>
      <c r="M232" s="24"/>
    </row>
    <row r="233" spans="1:12" ht="18">
      <c r="A233" s="6" t="s">
        <v>38</v>
      </c>
      <c r="B233" s="2">
        <v>3.6</v>
      </c>
      <c r="C233" s="2">
        <v>-13.1</v>
      </c>
      <c r="D233" s="2">
        <f t="shared" si="26"/>
        <v>-4.75</v>
      </c>
      <c r="E233" s="2"/>
      <c r="F233" s="2"/>
      <c r="G233" s="27">
        <v>46</v>
      </c>
      <c r="H233" s="2">
        <v>0.9</v>
      </c>
      <c r="I233" s="2">
        <v>0.4</v>
      </c>
      <c r="J233" s="2">
        <f t="shared" si="27"/>
        <v>0.65</v>
      </c>
      <c r="K233" s="31"/>
      <c r="L233" s="28"/>
    </row>
    <row r="234" spans="1:12" ht="18">
      <c r="A234"/>
      <c r="B234" s="2"/>
      <c r="C234" s="2"/>
      <c r="D234" s="2"/>
      <c r="E234" s="2"/>
      <c r="F234" s="2"/>
      <c r="G234" s="27"/>
      <c r="H234" s="2"/>
      <c r="I234" s="2"/>
      <c r="J234" s="2"/>
      <c r="K234" s="31"/>
      <c r="L234" s="28"/>
    </row>
    <row r="235" spans="1:12" ht="18">
      <c r="A235" s="6" t="s">
        <v>66</v>
      </c>
      <c r="B235" s="2"/>
      <c r="C235" s="2" t="s">
        <v>168</v>
      </c>
      <c r="D235" s="2"/>
      <c r="E235" s="2">
        <f>SUM(E237:E261)</f>
        <v>2999.9500000000003</v>
      </c>
      <c r="F235" s="2"/>
      <c r="G235" s="27"/>
      <c r="H235" s="2"/>
      <c r="I235" s="2" t="s">
        <v>168</v>
      </c>
      <c r="J235" s="2"/>
      <c r="K235" s="7">
        <f>SUM(K237:K261)</f>
        <v>3483.9</v>
      </c>
      <c r="L235" s="28"/>
    </row>
    <row r="236" spans="1:12" ht="18">
      <c r="A236" s="6"/>
      <c r="B236" s="2"/>
      <c r="C236" s="2"/>
      <c r="D236" s="2"/>
      <c r="E236" s="2"/>
      <c r="F236" s="2"/>
      <c r="G236" s="27"/>
      <c r="H236" s="2"/>
      <c r="I236" s="2"/>
      <c r="J236" s="2"/>
      <c r="K236" s="7"/>
      <c r="L236" s="28"/>
    </row>
    <row r="237" spans="1:12" ht="18">
      <c r="A237" s="6" t="s">
        <v>3</v>
      </c>
      <c r="B237" s="2">
        <v>-2.8</v>
      </c>
      <c r="C237" s="2">
        <v>-18.3</v>
      </c>
      <c r="D237" s="2">
        <f aca="true" t="shared" si="29" ref="D237:D261">(B237+C237)/2</f>
        <v>-10.55</v>
      </c>
      <c r="E237" s="2"/>
      <c r="F237" s="2"/>
      <c r="G237" s="38">
        <v>51</v>
      </c>
      <c r="H237" s="2">
        <v>1</v>
      </c>
      <c r="I237" s="37">
        <v>0.5</v>
      </c>
      <c r="J237" s="2">
        <f aca="true" t="shared" si="30" ref="J237:J261">(H237+I237)/2</f>
        <v>0.75</v>
      </c>
      <c r="K237" s="7"/>
      <c r="L237" s="28"/>
    </row>
    <row r="238" spans="1:12" ht="18">
      <c r="A238" s="6" t="s">
        <v>4</v>
      </c>
      <c r="B238" s="2">
        <v>-1.3</v>
      </c>
      <c r="C238" s="2">
        <v>-17.2</v>
      </c>
      <c r="D238" s="2">
        <f t="shared" si="29"/>
        <v>-9.25</v>
      </c>
      <c r="E238" s="2"/>
      <c r="F238" s="2"/>
      <c r="G238" s="27">
        <v>30</v>
      </c>
      <c r="H238" s="2">
        <v>1.1</v>
      </c>
      <c r="I238" s="2">
        <v>0.5</v>
      </c>
      <c r="J238" s="2">
        <f t="shared" si="30"/>
        <v>0.8</v>
      </c>
      <c r="K238" s="7"/>
      <c r="L238" s="28" t="s">
        <v>91</v>
      </c>
    </row>
    <row r="239" spans="1:12" ht="18">
      <c r="A239" s="6" t="s">
        <v>5</v>
      </c>
      <c r="B239" s="2">
        <v>2.8</v>
      </c>
      <c r="C239" s="2">
        <v>-19.2</v>
      </c>
      <c r="D239" s="2">
        <f t="shared" si="29"/>
        <v>-8.2</v>
      </c>
      <c r="E239" s="2"/>
      <c r="F239" s="2"/>
      <c r="G239" s="27">
        <v>36</v>
      </c>
      <c r="H239" s="2">
        <v>0.6000000000000001</v>
      </c>
      <c r="I239" s="2">
        <v>0.1</v>
      </c>
      <c r="J239" s="2">
        <f t="shared" si="30"/>
        <v>0.35000000000000003</v>
      </c>
      <c r="K239" s="7"/>
      <c r="L239" s="28"/>
    </row>
    <row r="240" spans="1:12" ht="18">
      <c r="A240" s="6" t="s">
        <v>6</v>
      </c>
      <c r="B240" s="2">
        <v>3.5</v>
      </c>
      <c r="C240" s="37">
        <v>-23.1</v>
      </c>
      <c r="D240" s="2">
        <f t="shared" si="29"/>
        <v>-9.8</v>
      </c>
      <c r="E240" s="2"/>
      <c r="F240" s="2"/>
      <c r="G240" s="27">
        <v>12</v>
      </c>
      <c r="H240" s="2">
        <v>3.4</v>
      </c>
      <c r="I240" s="2">
        <v>0.30000000000000004</v>
      </c>
      <c r="J240" s="2">
        <f t="shared" si="30"/>
        <v>1.85</v>
      </c>
      <c r="K240" s="7"/>
      <c r="L240" s="28" t="s">
        <v>185</v>
      </c>
    </row>
    <row r="241" spans="1:12" ht="18">
      <c r="A241" s="6" t="s">
        <v>7</v>
      </c>
      <c r="B241" s="2">
        <v>13.2</v>
      </c>
      <c r="C241" s="2">
        <v>0.2</v>
      </c>
      <c r="D241" s="2">
        <f t="shared" si="29"/>
        <v>6.699999999999999</v>
      </c>
      <c r="E241" s="2"/>
      <c r="F241" s="2"/>
      <c r="G241" s="27"/>
      <c r="H241" s="2">
        <v>10.2</v>
      </c>
      <c r="I241" s="2">
        <v>0.6000000000000001</v>
      </c>
      <c r="J241" s="2">
        <f t="shared" si="30"/>
        <v>5.3999999999999995</v>
      </c>
      <c r="K241" s="7"/>
      <c r="L241" s="28"/>
    </row>
    <row r="242" spans="1:12" ht="18">
      <c r="A242" s="6" t="s">
        <v>8</v>
      </c>
      <c r="B242" s="2">
        <v>10.8</v>
      </c>
      <c r="C242" s="2">
        <v>-3.7</v>
      </c>
      <c r="D242" s="2">
        <f t="shared" si="29"/>
        <v>3.5500000000000003</v>
      </c>
      <c r="E242" s="2"/>
      <c r="F242" s="2"/>
      <c r="G242" s="27"/>
      <c r="H242" s="2">
        <v>8.2</v>
      </c>
      <c r="I242" s="2">
        <v>0.2</v>
      </c>
      <c r="J242" s="2">
        <f t="shared" si="30"/>
        <v>4.199999999999999</v>
      </c>
      <c r="K242" s="7"/>
      <c r="L242" s="28" t="s">
        <v>172</v>
      </c>
    </row>
    <row r="243" spans="1:12" ht="18">
      <c r="A243" s="6" t="s">
        <v>9</v>
      </c>
      <c r="B243" s="2">
        <v>14.7</v>
      </c>
      <c r="C243" s="2">
        <v>-3.2</v>
      </c>
      <c r="D243" s="2">
        <f t="shared" si="29"/>
        <v>5.75</v>
      </c>
      <c r="E243" s="2"/>
      <c r="F243" s="2"/>
      <c r="G243" s="27"/>
      <c r="H243" s="2">
        <v>9.5</v>
      </c>
      <c r="I243" s="2">
        <v>0.1</v>
      </c>
      <c r="J243" s="2">
        <f t="shared" si="30"/>
        <v>4.8</v>
      </c>
      <c r="K243" s="7"/>
      <c r="L243" s="28"/>
    </row>
    <row r="244" spans="1:12" ht="18">
      <c r="A244" s="6" t="s">
        <v>10</v>
      </c>
      <c r="B244" s="2">
        <v>16.8</v>
      </c>
      <c r="C244" s="2">
        <v>-2.9</v>
      </c>
      <c r="D244" s="2">
        <f t="shared" si="29"/>
        <v>6.95</v>
      </c>
      <c r="E244" s="2"/>
      <c r="F244" s="2"/>
      <c r="G244" s="27"/>
      <c r="H244" s="2">
        <v>13.2</v>
      </c>
      <c r="I244" s="37">
        <v>-0.4</v>
      </c>
      <c r="J244" s="2">
        <f t="shared" si="30"/>
        <v>6.3999999999999995</v>
      </c>
      <c r="K244" s="7"/>
      <c r="L244" s="28"/>
    </row>
    <row r="245" spans="1:12" ht="18">
      <c r="A245" s="6" t="s">
        <v>11</v>
      </c>
      <c r="B245" s="7">
        <v>23.9</v>
      </c>
      <c r="C245" s="7">
        <v>-3.5</v>
      </c>
      <c r="D245" s="2">
        <f t="shared" si="29"/>
        <v>10.2</v>
      </c>
      <c r="E245" s="2">
        <f>D245*10</f>
        <v>102</v>
      </c>
      <c r="F245" s="2">
        <f>SUM(E245:E261)</f>
        <v>2999.9500000000003</v>
      </c>
      <c r="G245" s="27"/>
      <c r="H245" s="2">
        <v>17.7</v>
      </c>
      <c r="I245" s="2">
        <v>0.2</v>
      </c>
      <c r="J245" s="2">
        <f t="shared" si="30"/>
        <v>8.95</v>
      </c>
      <c r="K245" s="31"/>
      <c r="L245" s="28" t="s">
        <v>186</v>
      </c>
    </row>
    <row r="246" spans="1:12" ht="18">
      <c r="A246" s="6" t="s">
        <v>12</v>
      </c>
      <c r="B246" s="2">
        <v>23</v>
      </c>
      <c r="C246" s="2">
        <v>0.5</v>
      </c>
      <c r="D246" s="2">
        <f t="shared" si="29"/>
        <v>11.75</v>
      </c>
      <c r="E246" s="2">
        <f>D246*10</f>
        <v>117.5</v>
      </c>
      <c r="F246" s="2">
        <f>SUM(E246:E261)</f>
        <v>2897.9500000000003</v>
      </c>
      <c r="G246" s="27"/>
      <c r="H246" s="2">
        <v>25</v>
      </c>
      <c r="I246" s="2">
        <v>3.8</v>
      </c>
      <c r="J246" s="2">
        <f t="shared" si="30"/>
        <v>14.4</v>
      </c>
      <c r="K246" s="2">
        <f>J246*10</f>
        <v>144</v>
      </c>
      <c r="L246" s="28" t="s">
        <v>187</v>
      </c>
    </row>
    <row r="247" spans="1:12" ht="18">
      <c r="A247" s="6" t="s">
        <v>13</v>
      </c>
      <c r="B247" s="2">
        <v>23.9</v>
      </c>
      <c r="C247" s="2">
        <v>7.8</v>
      </c>
      <c r="D247" s="2">
        <f t="shared" si="29"/>
        <v>15.85</v>
      </c>
      <c r="E247" s="2">
        <f>D247*10</f>
        <v>158.5</v>
      </c>
      <c r="F247" s="2">
        <f>SUM(E247:E261)</f>
        <v>2780.4500000000003</v>
      </c>
      <c r="G247" s="27"/>
      <c r="H247" s="2">
        <v>24</v>
      </c>
      <c r="I247" s="2">
        <v>9.1</v>
      </c>
      <c r="J247" s="2">
        <f t="shared" si="30"/>
        <v>16.55</v>
      </c>
      <c r="K247" s="2">
        <f>J247*10</f>
        <v>165.5</v>
      </c>
      <c r="L247" s="28"/>
    </row>
    <row r="248" spans="1:12" ht="18">
      <c r="A248" s="6" t="s">
        <v>14</v>
      </c>
      <c r="B248" s="2">
        <v>22.5</v>
      </c>
      <c r="C248" s="2">
        <v>2.9</v>
      </c>
      <c r="D248" s="2">
        <f t="shared" si="29"/>
        <v>12.7</v>
      </c>
      <c r="E248" s="2">
        <f>D248*10</f>
        <v>127</v>
      </c>
      <c r="F248" s="2">
        <f>SUM(E248:E264)</f>
        <v>2621.9500000000003</v>
      </c>
      <c r="G248" s="27"/>
      <c r="H248" s="2">
        <v>22.1</v>
      </c>
      <c r="I248" s="2">
        <v>7.1</v>
      </c>
      <c r="J248" s="2">
        <f t="shared" si="30"/>
        <v>14.600000000000001</v>
      </c>
      <c r="K248" s="2">
        <f>J248*10</f>
        <v>146</v>
      </c>
      <c r="L248" s="28"/>
    </row>
    <row r="249" spans="1:12" ht="18">
      <c r="A249" s="6" t="s">
        <v>15</v>
      </c>
      <c r="B249" s="2">
        <v>26</v>
      </c>
      <c r="C249" s="2">
        <v>6</v>
      </c>
      <c r="D249" s="2">
        <f t="shared" si="29"/>
        <v>16</v>
      </c>
      <c r="E249" s="2">
        <f>D249*11</f>
        <v>176</v>
      </c>
      <c r="F249" s="2">
        <f>SUM(E249:E264)</f>
        <v>2494.9500000000003</v>
      </c>
      <c r="G249" s="27"/>
      <c r="H249" s="2">
        <v>27</v>
      </c>
      <c r="I249" s="2">
        <v>10</v>
      </c>
      <c r="J249" s="2">
        <f t="shared" si="30"/>
        <v>18.5</v>
      </c>
      <c r="K249" s="2">
        <f>J249*11</f>
        <v>203.5</v>
      </c>
      <c r="L249" s="28" t="s">
        <v>188</v>
      </c>
    </row>
    <row r="250" spans="1:12" ht="23.25" customHeight="1">
      <c r="A250" s="6" t="s">
        <v>16</v>
      </c>
      <c r="B250" s="2">
        <v>34.2</v>
      </c>
      <c r="C250" s="2">
        <v>9.5</v>
      </c>
      <c r="D250" s="2">
        <f t="shared" si="29"/>
        <v>21.85</v>
      </c>
      <c r="E250" s="2">
        <f>D250*10</f>
        <v>218.5</v>
      </c>
      <c r="F250" s="2">
        <f>SUM(E250:E264)</f>
        <v>2318.95</v>
      </c>
      <c r="G250" s="27"/>
      <c r="H250" s="2">
        <v>35.1</v>
      </c>
      <c r="I250" s="2">
        <v>12.3</v>
      </c>
      <c r="J250" s="2">
        <f t="shared" si="30"/>
        <v>23.700000000000003</v>
      </c>
      <c r="K250" s="2">
        <f>J250*10</f>
        <v>237.00000000000003</v>
      </c>
      <c r="L250" s="28" t="s">
        <v>189</v>
      </c>
    </row>
    <row r="251" spans="1:12" ht="23.25" customHeight="1">
      <c r="A251" s="6" t="s">
        <v>17</v>
      </c>
      <c r="B251" s="2">
        <v>36.3</v>
      </c>
      <c r="C251" s="2">
        <v>12.3</v>
      </c>
      <c r="D251" s="2">
        <f t="shared" si="29"/>
        <v>24.299999999999997</v>
      </c>
      <c r="E251" s="2">
        <f>D251*10</f>
        <v>242.99999999999997</v>
      </c>
      <c r="F251" s="2">
        <f>SUM(E251:E267)</f>
        <v>2100.45</v>
      </c>
      <c r="G251" s="27"/>
      <c r="H251" s="2">
        <v>34.5</v>
      </c>
      <c r="I251" s="2">
        <v>16.2</v>
      </c>
      <c r="J251" s="2">
        <f t="shared" si="30"/>
        <v>25.35</v>
      </c>
      <c r="K251" s="2">
        <f>J251*10</f>
        <v>253.5</v>
      </c>
      <c r="L251" s="28" t="s">
        <v>190</v>
      </c>
    </row>
    <row r="252" spans="1:12" ht="18">
      <c r="A252" s="6" t="s">
        <v>18</v>
      </c>
      <c r="B252" s="37">
        <v>37.3</v>
      </c>
      <c r="C252" s="2">
        <v>13.5</v>
      </c>
      <c r="D252" s="2">
        <f t="shared" si="29"/>
        <v>25.4</v>
      </c>
      <c r="E252" s="2">
        <f>D252*11</f>
        <v>279.4</v>
      </c>
      <c r="F252" s="2">
        <f>SUM(E252:E267)</f>
        <v>1857.45</v>
      </c>
      <c r="G252" s="27"/>
      <c r="H252" s="37">
        <v>45</v>
      </c>
      <c r="I252" s="2">
        <v>17.1</v>
      </c>
      <c r="J252" s="2">
        <f t="shared" si="30"/>
        <v>31.05</v>
      </c>
      <c r="K252" s="2">
        <f>J252*11</f>
        <v>341.55</v>
      </c>
      <c r="L252" s="28"/>
    </row>
    <row r="253" spans="1:12" ht="18">
      <c r="A253" s="6" t="s">
        <v>19</v>
      </c>
      <c r="B253" s="2">
        <v>37.1</v>
      </c>
      <c r="C253" s="2">
        <v>11.9</v>
      </c>
      <c r="D253" s="2">
        <f t="shared" si="29"/>
        <v>24.5</v>
      </c>
      <c r="E253" s="2">
        <f>D253*10</f>
        <v>245</v>
      </c>
      <c r="F253" s="2">
        <f>SUM(E253:E267)</f>
        <v>1578.05</v>
      </c>
      <c r="G253" s="27"/>
      <c r="H253" s="2">
        <v>44.3</v>
      </c>
      <c r="I253" s="2">
        <v>16.4</v>
      </c>
      <c r="J253" s="2">
        <f t="shared" si="30"/>
        <v>30.349999999999998</v>
      </c>
      <c r="K253" s="2">
        <f>J253*10</f>
        <v>303.5</v>
      </c>
      <c r="L253" s="28"/>
    </row>
    <row r="254" spans="1:12" ht="18">
      <c r="A254" s="6" t="s">
        <v>20</v>
      </c>
      <c r="B254" s="2">
        <v>35.8</v>
      </c>
      <c r="C254" s="2">
        <v>9</v>
      </c>
      <c r="D254" s="2">
        <f t="shared" si="29"/>
        <v>22.4</v>
      </c>
      <c r="E254" s="2">
        <f>D254*10</f>
        <v>224</v>
      </c>
      <c r="F254" s="2">
        <f>SUM(E254:E270)</f>
        <v>1333.05</v>
      </c>
      <c r="G254" s="27"/>
      <c r="H254" s="2">
        <v>35.3</v>
      </c>
      <c r="I254" s="2">
        <v>13.4</v>
      </c>
      <c r="J254" s="2">
        <f t="shared" si="30"/>
        <v>24.349999999999998</v>
      </c>
      <c r="K254" s="2">
        <f>J254*10</f>
        <v>243.49999999999997</v>
      </c>
      <c r="L254" s="28"/>
    </row>
    <row r="255" spans="1:12" ht="18">
      <c r="A255" s="6" t="s">
        <v>21</v>
      </c>
      <c r="B255" s="2">
        <v>34.4</v>
      </c>
      <c r="C255" s="2">
        <v>5.4</v>
      </c>
      <c r="D255" s="2">
        <f t="shared" si="29"/>
        <v>19.9</v>
      </c>
      <c r="E255" s="2">
        <f>D255*10</f>
        <v>199</v>
      </c>
      <c r="F255" s="2">
        <f>SUM(E255:E270)</f>
        <v>1109.05</v>
      </c>
      <c r="G255" s="27"/>
      <c r="H255" s="2">
        <v>34.5</v>
      </c>
      <c r="I255" s="2">
        <v>10.9</v>
      </c>
      <c r="J255" s="2">
        <f t="shared" si="30"/>
        <v>22.7</v>
      </c>
      <c r="K255" s="2">
        <f>J255*10</f>
        <v>227</v>
      </c>
      <c r="L255" s="28"/>
    </row>
    <row r="256" spans="1:12" ht="18">
      <c r="A256" s="6" t="s">
        <v>22</v>
      </c>
      <c r="B256" s="2">
        <v>27.6</v>
      </c>
      <c r="C256" s="2">
        <v>5.3</v>
      </c>
      <c r="D256" s="2">
        <f t="shared" si="29"/>
        <v>16.45</v>
      </c>
      <c r="E256" s="2">
        <f>D256*10</f>
        <v>164.5</v>
      </c>
      <c r="F256" s="2">
        <f>SUM(E256:E270)</f>
        <v>910.05</v>
      </c>
      <c r="G256" s="27"/>
      <c r="H256" s="2">
        <v>35.9</v>
      </c>
      <c r="I256" s="2">
        <v>9.4</v>
      </c>
      <c r="J256" s="2">
        <f t="shared" si="30"/>
        <v>22.65</v>
      </c>
      <c r="K256" s="2">
        <f>J256*10</f>
        <v>226.5</v>
      </c>
      <c r="L256" s="28" t="s">
        <v>191</v>
      </c>
    </row>
    <row r="257" spans="1:12" ht="18">
      <c r="A257" s="6" t="s">
        <v>23</v>
      </c>
      <c r="B257" s="2">
        <v>29.8</v>
      </c>
      <c r="C257" s="2">
        <v>2.3</v>
      </c>
      <c r="D257" s="2">
        <f t="shared" si="29"/>
        <v>16.05</v>
      </c>
      <c r="E257" s="2">
        <f>D257*10</f>
        <v>160.5</v>
      </c>
      <c r="F257" s="2">
        <f>SUM(E257:E273)</f>
        <v>745.55</v>
      </c>
      <c r="G257" s="27"/>
      <c r="H257" s="2">
        <v>36</v>
      </c>
      <c r="I257" s="2">
        <v>7.6</v>
      </c>
      <c r="J257" s="2">
        <f t="shared" si="30"/>
        <v>21.8</v>
      </c>
      <c r="K257" s="2">
        <f>J257*10</f>
        <v>218</v>
      </c>
      <c r="L257" s="28"/>
    </row>
    <row r="258" spans="1:12" ht="18">
      <c r="A258" s="6" t="s">
        <v>24</v>
      </c>
      <c r="B258" s="2">
        <v>32.5</v>
      </c>
      <c r="C258" s="2">
        <v>2.6</v>
      </c>
      <c r="D258" s="2">
        <f t="shared" si="29"/>
        <v>17.55</v>
      </c>
      <c r="E258" s="2">
        <f>D258*11</f>
        <v>193.05</v>
      </c>
      <c r="F258" s="2">
        <f>SUM(E258:E273)</f>
        <v>585.05</v>
      </c>
      <c r="G258" s="27"/>
      <c r="H258" s="2">
        <v>41.1</v>
      </c>
      <c r="I258" s="2">
        <v>6.6</v>
      </c>
      <c r="J258" s="2">
        <f t="shared" si="30"/>
        <v>23.85</v>
      </c>
      <c r="K258" s="2">
        <f>J258*11</f>
        <v>262.35</v>
      </c>
      <c r="L258" s="28"/>
    </row>
    <row r="259" spans="1:12" ht="18">
      <c r="A259" s="6" t="s">
        <v>25</v>
      </c>
      <c r="B259" s="2">
        <v>30.2</v>
      </c>
      <c r="C259" s="2">
        <v>0.4</v>
      </c>
      <c r="D259" s="2">
        <f t="shared" si="29"/>
        <v>15.299999999999999</v>
      </c>
      <c r="E259" s="2">
        <f>D259*10</f>
        <v>153</v>
      </c>
      <c r="F259" s="2">
        <f>SUM(E259:E273)</f>
        <v>392</v>
      </c>
      <c r="G259" s="27"/>
      <c r="H259" s="2">
        <v>43.6</v>
      </c>
      <c r="I259" s="2">
        <v>1.6</v>
      </c>
      <c r="J259" s="2">
        <f t="shared" si="30"/>
        <v>22.6</v>
      </c>
      <c r="K259" s="2">
        <f>J259*10</f>
        <v>226</v>
      </c>
      <c r="L259" s="28"/>
    </row>
    <row r="260" spans="1:12" ht="18">
      <c r="A260" s="6" t="s">
        <v>26</v>
      </c>
      <c r="B260" s="2">
        <v>28.3</v>
      </c>
      <c r="C260" s="2">
        <v>-1.1</v>
      </c>
      <c r="D260" s="2">
        <f t="shared" si="29"/>
        <v>13.6</v>
      </c>
      <c r="E260" s="2">
        <f>D260*10</f>
        <v>136</v>
      </c>
      <c r="F260" s="2">
        <f>SUM(E260:E276)</f>
        <v>239</v>
      </c>
      <c r="G260" s="27"/>
      <c r="H260" s="2">
        <v>32.6</v>
      </c>
      <c r="I260" s="2">
        <v>-0.7</v>
      </c>
      <c r="J260" s="2">
        <f t="shared" si="30"/>
        <v>15.950000000000001</v>
      </c>
      <c r="K260" s="2">
        <f>J260*10</f>
        <v>159.5</v>
      </c>
      <c r="L260" s="28"/>
    </row>
    <row r="261" spans="1:12" ht="18">
      <c r="A261" s="6" t="s">
        <v>27</v>
      </c>
      <c r="B261" s="2">
        <v>23.4</v>
      </c>
      <c r="C261" s="2">
        <v>-2.8</v>
      </c>
      <c r="D261" s="2">
        <f t="shared" si="29"/>
        <v>10.299999999999999</v>
      </c>
      <c r="E261" s="2">
        <f>D261*10</f>
        <v>102.99999999999999</v>
      </c>
      <c r="F261" s="2">
        <f>SUM(E261:E276)</f>
        <v>102.99999999999999</v>
      </c>
      <c r="H261" s="2">
        <v>26.8</v>
      </c>
      <c r="I261" s="2">
        <v>-1.5</v>
      </c>
      <c r="J261" s="2">
        <f t="shared" si="30"/>
        <v>12.65</v>
      </c>
      <c r="K261" s="2">
        <f>J261*10</f>
        <v>126.5</v>
      </c>
      <c r="L261" s="28"/>
    </row>
    <row r="262" spans="1:12" ht="18">
      <c r="A262" s="6" t="s">
        <v>28</v>
      </c>
      <c r="B262" s="2"/>
      <c r="C262" s="2">
        <v>-3.5</v>
      </c>
      <c r="D262" s="2"/>
      <c r="E262" s="2"/>
      <c r="F262" s="2"/>
      <c r="G262" s="27"/>
      <c r="H262" s="2"/>
      <c r="I262" s="2">
        <v>-1.8</v>
      </c>
      <c r="J262" s="2"/>
      <c r="K262" s="31"/>
      <c r="L262" s="28" t="s">
        <v>192</v>
      </c>
    </row>
    <row r="263" spans="1:12" ht="18">
      <c r="A263" s="6" t="s">
        <v>29</v>
      </c>
      <c r="B263" s="2"/>
      <c r="C263" s="2">
        <v>-2.5</v>
      </c>
      <c r="D263" s="2"/>
      <c r="E263" s="2"/>
      <c r="F263" s="2"/>
      <c r="G263" s="27"/>
      <c r="H263" s="2"/>
      <c r="I263" s="37">
        <v>-2.7</v>
      </c>
      <c r="J263" s="2"/>
      <c r="K263" s="31"/>
      <c r="L263" s="28"/>
    </row>
    <row r="264" spans="1:12" ht="18">
      <c r="A264" s="6" t="s">
        <v>30</v>
      </c>
      <c r="B264" s="2"/>
      <c r="C264" s="2">
        <v>-12.5</v>
      </c>
      <c r="D264" s="2"/>
      <c r="E264" s="2"/>
      <c r="F264" s="2"/>
      <c r="G264" s="27">
        <v>0</v>
      </c>
      <c r="H264" s="2"/>
      <c r="I264" s="2">
        <v>-0.6000000000000001</v>
      </c>
      <c r="J264" s="2"/>
      <c r="K264" s="31"/>
      <c r="L264" s="28" t="s">
        <v>147</v>
      </c>
    </row>
    <row r="265" spans="1:12" ht="18">
      <c r="A265" s="6" t="s">
        <v>31</v>
      </c>
      <c r="B265" s="2"/>
      <c r="C265" s="2">
        <v>-22.7</v>
      </c>
      <c r="D265" s="2"/>
      <c r="E265" s="2"/>
      <c r="F265" s="2"/>
      <c r="G265" s="27">
        <v>37</v>
      </c>
      <c r="H265" s="2"/>
      <c r="I265" s="2">
        <v>-0.5</v>
      </c>
      <c r="J265" s="2"/>
      <c r="K265" s="31"/>
      <c r="L265" s="28"/>
    </row>
    <row r="266" spans="1:12" ht="18">
      <c r="A266" s="6" t="s">
        <v>32</v>
      </c>
      <c r="B266" s="2"/>
      <c r="C266" s="2">
        <v>-20.9</v>
      </c>
      <c r="D266" s="2"/>
      <c r="E266" s="2"/>
      <c r="F266" s="2"/>
      <c r="G266" s="27">
        <v>42</v>
      </c>
      <c r="H266" s="2"/>
      <c r="I266" s="2">
        <v>-0.4</v>
      </c>
      <c r="J266" s="2"/>
      <c r="K266" s="31"/>
      <c r="L266" s="28"/>
    </row>
    <row r="267" spans="1:12" ht="18">
      <c r="A267" s="6" t="s">
        <v>33</v>
      </c>
      <c r="B267" s="2"/>
      <c r="C267" s="2">
        <v>-23</v>
      </c>
      <c r="D267" s="2"/>
      <c r="E267" s="2"/>
      <c r="F267" s="2"/>
      <c r="G267" s="27">
        <v>40</v>
      </c>
      <c r="H267" s="2"/>
      <c r="I267" s="2">
        <v>-0.4</v>
      </c>
      <c r="J267" s="2"/>
      <c r="K267" s="31"/>
      <c r="L267" s="28"/>
    </row>
    <row r="268" spans="1:12" ht="18">
      <c r="A268" s="6" t="s">
        <v>34</v>
      </c>
      <c r="B268" s="2"/>
      <c r="C268" s="2">
        <v>-21.4</v>
      </c>
      <c r="D268" s="2"/>
      <c r="E268" s="2"/>
      <c r="F268" s="2"/>
      <c r="G268" s="38">
        <v>52</v>
      </c>
      <c r="H268" s="2"/>
      <c r="I268" s="2">
        <v>-0.4</v>
      </c>
      <c r="J268" s="2"/>
      <c r="K268" s="31"/>
      <c r="L268" s="28"/>
    </row>
    <row r="269" spans="1:12" ht="18">
      <c r="A269" s="6" t="s">
        <v>35</v>
      </c>
      <c r="B269" s="2">
        <v>8.2</v>
      </c>
      <c r="C269" s="2">
        <v>-20.9</v>
      </c>
      <c r="D269" s="2">
        <f>(B269+C269)/2</f>
        <v>-6.35</v>
      </c>
      <c r="E269" s="2"/>
      <c r="F269" s="2"/>
      <c r="G269" s="27"/>
      <c r="H269" s="2">
        <v>0.4</v>
      </c>
      <c r="I269" s="2">
        <v>-0.4</v>
      </c>
      <c r="J269" s="2"/>
      <c r="K269" s="31"/>
      <c r="L269" s="28" t="s">
        <v>193</v>
      </c>
    </row>
    <row r="270" spans="1:12" ht="18">
      <c r="A270" s="6" t="s">
        <v>36</v>
      </c>
      <c r="B270" s="2">
        <v>-3</v>
      </c>
      <c r="C270" s="37">
        <v>-32.8</v>
      </c>
      <c r="D270" s="2">
        <f>(B270+C270)/2</f>
        <v>-17.9</v>
      </c>
      <c r="E270" s="2"/>
      <c r="F270" s="2"/>
      <c r="G270" s="27">
        <v>36</v>
      </c>
      <c r="H270" s="2">
        <v>-0.30000000000000004</v>
      </c>
      <c r="I270" s="2">
        <v>-0.9</v>
      </c>
      <c r="J270" s="2">
        <f>(H270+I270)/2</f>
        <v>-0.6000000000000001</v>
      </c>
      <c r="K270" s="31"/>
      <c r="L270" s="28"/>
    </row>
    <row r="271" spans="1:12" ht="18">
      <c r="A271" s="6" t="s">
        <v>37</v>
      </c>
      <c r="B271" s="2">
        <v>1.6</v>
      </c>
      <c r="C271" s="2">
        <v>-28.6</v>
      </c>
      <c r="D271" s="2">
        <f>(B271+C271)/2</f>
        <v>-13.5</v>
      </c>
      <c r="E271" s="2"/>
      <c r="F271" s="2"/>
      <c r="G271" s="27">
        <v>31</v>
      </c>
      <c r="H271" s="2">
        <v>0.30000000000000004</v>
      </c>
      <c r="I271" s="2">
        <v>-0.8</v>
      </c>
      <c r="J271" s="2">
        <f>(H271+I271)/2</f>
        <v>-0.25</v>
      </c>
      <c r="K271" s="31"/>
      <c r="L271" s="28"/>
    </row>
    <row r="272" spans="1:12" ht="18">
      <c r="A272" s="6" t="s">
        <v>38</v>
      </c>
      <c r="B272" s="2">
        <v>-2.3</v>
      </c>
      <c r="C272" s="2">
        <v>-26.5</v>
      </c>
      <c r="D272" s="2">
        <f>(B272+C272)/2</f>
        <v>-14.4</v>
      </c>
      <c r="E272" s="2"/>
      <c r="F272" s="2"/>
      <c r="G272" s="27">
        <v>30</v>
      </c>
      <c r="H272" s="2">
        <v>0.5</v>
      </c>
      <c r="I272" s="2">
        <v>-0.2</v>
      </c>
      <c r="J272" s="2">
        <f>(H272+I272)/2</f>
        <v>0.15</v>
      </c>
      <c r="K272" s="31"/>
      <c r="L272" s="28"/>
    </row>
    <row r="273" spans="1:12" ht="18">
      <c r="A273" s="6"/>
      <c r="B273" s="2"/>
      <c r="C273" s="2"/>
      <c r="D273" s="2"/>
      <c r="E273" s="2"/>
      <c r="F273" s="2"/>
      <c r="G273" s="27"/>
      <c r="H273" s="2"/>
      <c r="I273" s="2"/>
      <c r="J273" s="2"/>
      <c r="K273" s="31"/>
      <c r="L273" s="28"/>
    </row>
    <row r="274" spans="1:12" ht="18">
      <c r="A274" s="6" t="s">
        <v>194</v>
      </c>
      <c r="B274" s="2"/>
      <c r="C274" s="2"/>
      <c r="D274" s="2"/>
      <c r="E274" s="2"/>
      <c r="F274" s="2"/>
      <c r="G274" s="27"/>
      <c r="H274" s="2"/>
      <c r="I274" s="2"/>
      <c r="J274" s="2"/>
      <c r="K274" s="31"/>
      <c r="L274" s="28"/>
    </row>
    <row r="275" spans="1:12" ht="18">
      <c r="A275" s="6"/>
      <c r="B275" s="2"/>
      <c r="C275" s="2"/>
      <c r="D275" s="2"/>
      <c r="E275" s="2"/>
      <c r="F275" s="2"/>
      <c r="G275" s="27"/>
      <c r="H275" s="2"/>
      <c r="I275" s="2"/>
      <c r="J275" s="2"/>
      <c r="K275" s="31"/>
      <c r="L275" s="28"/>
    </row>
    <row r="276" spans="1:12" ht="18">
      <c r="A276" s="6" t="s">
        <v>3</v>
      </c>
      <c r="B276" s="2">
        <v>2.2</v>
      </c>
      <c r="C276" s="2">
        <v>-20</v>
      </c>
      <c r="D276" s="2">
        <f>(B276+C276)/2</f>
        <v>-8.9</v>
      </c>
      <c r="E276" s="2"/>
      <c r="F276" s="2"/>
      <c r="G276" s="27">
        <v>28</v>
      </c>
      <c r="H276" s="2">
        <v>0.4</v>
      </c>
      <c r="I276" s="2">
        <v>-1.6</v>
      </c>
      <c r="J276" s="2">
        <f>(H276+I276)/2</f>
        <v>-0.6000000000000001</v>
      </c>
      <c r="K276" s="31"/>
      <c r="L276" s="28"/>
    </row>
    <row r="277" spans="1:12" ht="18">
      <c r="A277" s="6" t="s">
        <v>4</v>
      </c>
      <c r="B277" s="2">
        <v>0.5</v>
      </c>
      <c r="C277" s="37">
        <v>-24.4</v>
      </c>
      <c r="D277" s="2">
        <f>(B277+C277)/2</f>
        <v>-11.95</v>
      </c>
      <c r="E277" s="2"/>
      <c r="F277" s="2"/>
      <c r="G277" s="27">
        <v>9</v>
      </c>
      <c r="H277" s="2">
        <v>0</v>
      </c>
      <c r="I277" s="37">
        <v>-7.7</v>
      </c>
      <c r="J277" s="2">
        <f>(H277+I277)/2</f>
        <v>-3.85</v>
      </c>
      <c r="K277" s="31"/>
      <c r="L277" s="28"/>
    </row>
    <row r="278" spans="1:12" ht="18">
      <c r="A278" s="6" t="s">
        <v>5</v>
      </c>
      <c r="B278" s="2">
        <v>5.2</v>
      </c>
      <c r="C278" s="2">
        <v>-6.6</v>
      </c>
      <c r="D278" s="2">
        <f>(B278+C278)/2</f>
        <v>-0.6999999999999997</v>
      </c>
      <c r="E278" s="2"/>
      <c r="F278" s="2"/>
      <c r="G278" s="27">
        <v>0</v>
      </c>
      <c r="H278" s="2">
        <v>4.6</v>
      </c>
      <c r="I278" s="2">
        <v>-0.9</v>
      </c>
      <c r="J278" s="2">
        <f>(H278+I278)/2</f>
        <v>1.8499999999999999</v>
      </c>
      <c r="K278" s="31"/>
      <c r="L278" s="28"/>
    </row>
    <row r="279" spans="1:12" ht="18">
      <c r="A279" s="6" t="s">
        <v>6</v>
      </c>
      <c r="B279" s="2">
        <v>14.1</v>
      </c>
      <c r="C279" s="2">
        <v>0.30000000000000004</v>
      </c>
      <c r="D279" s="2">
        <f>(B279+C279)/2</f>
        <v>7.2</v>
      </c>
      <c r="E279" s="2"/>
      <c r="F279" s="2"/>
      <c r="G279" s="27">
        <v>0</v>
      </c>
      <c r="H279" s="2">
        <v>9.4</v>
      </c>
      <c r="I279" s="2">
        <v>1.1</v>
      </c>
      <c r="J279" s="2">
        <f>(H279+I279)/2</f>
        <v>5.25</v>
      </c>
      <c r="K279" s="31"/>
      <c r="L279" s="28"/>
    </row>
  </sheetData>
  <sheetProtection selectLockedCells="1" selectUnlockedCells="1"/>
  <mergeCells count="7">
    <mergeCell ref="B5:E5"/>
    <mergeCell ref="H5:K5"/>
    <mergeCell ref="M5:P5"/>
    <mergeCell ref="B6:E6"/>
    <mergeCell ref="H6:K6"/>
    <mergeCell ref="B8:D8"/>
    <mergeCell ref="H8:J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Jaan</cp:lastModifiedBy>
  <dcterms:modified xsi:type="dcterms:W3CDTF">2016-05-13T05:23:28Z</dcterms:modified>
  <cp:category/>
  <cp:version/>
  <cp:contentType/>
  <cp:contentStatus/>
</cp:coreProperties>
</file>